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240" tabRatio="8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4" sheetId="12" r:id="rId12"/>
    <sheet name="СПО" sheetId="13" r:id="rId13"/>
    <sheet name="сводный" sheetId="14" r:id="rId14"/>
    <sheet name="Лист1" sheetId="15" r:id="rId15"/>
  </sheets>
  <definedNames>
    <definedName name="_GoBack" localSheetId="2">'3'!$C$37</definedName>
    <definedName name="_xlnm.Print_Area" localSheetId="0">'1'!$A$1:$H$42</definedName>
    <definedName name="_xlnm.Print_Area" localSheetId="8">'10'!$A$1:$H$42</definedName>
    <definedName name="_xlnm.Print_Area" localSheetId="1">'2'!$A$1:$H$52</definedName>
  </definedNames>
  <calcPr fullCalcOnLoad="1" refMode="R1C1"/>
</workbook>
</file>

<file path=xl/sharedStrings.xml><?xml version="1.0" encoding="utf-8"?>
<sst xmlns="http://schemas.openxmlformats.org/spreadsheetml/2006/main" count="1055" uniqueCount="450">
  <si>
    <t xml:space="preserve">Протокол </t>
  </si>
  <si>
    <t>забег №</t>
  </si>
  <si>
    <t>Вр. старта:</t>
  </si>
  <si>
    <t>№ п/п</t>
  </si>
  <si>
    <t>в./зв.</t>
  </si>
  <si>
    <t>Ф.И.О.</t>
  </si>
  <si>
    <t xml:space="preserve">Результат  </t>
  </si>
  <si>
    <t>Место</t>
  </si>
  <si>
    <t>грязн.</t>
  </si>
  <si>
    <t>чист.</t>
  </si>
  <si>
    <t>Сводный протокол</t>
  </si>
  <si>
    <t>1 факультет</t>
  </si>
  <si>
    <t>2 факультет</t>
  </si>
  <si>
    <t>3 факультет</t>
  </si>
  <si>
    <t>4 факультет</t>
  </si>
  <si>
    <t>5 факультет</t>
  </si>
  <si>
    <t>7 факультет</t>
  </si>
  <si>
    <t>8 факультет</t>
  </si>
  <si>
    <t>9 факультет</t>
  </si>
  <si>
    <t>10 факультет</t>
  </si>
  <si>
    <t>Сумма времени</t>
  </si>
  <si>
    <t>11 факультет</t>
  </si>
  <si>
    <t>12 факультет</t>
  </si>
  <si>
    <t xml:space="preserve">среди переменного состава </t>
  </si>
  <si>
    <t>чемпионата ВУНЦ ВВС "ВВА" по марш - броску на 5 км</t>
  </si>
  <si>
    <t>факультет №</t>
  </si>
  <si>
    <t xml:space="preserve">                                                      Сумма времени участников:</t>
  </si>
  <si>
    <t>Протокол</t>
  </si>
  <si>
    <t>14 Факультет</t>
  </si>
  <si>
    <t>Разряд</t>
  </si>
  <si>
    <t>СВСП</t>
  </si>
  <si>
    <t>команда</t>
  </si>
  <si>
    <t>СВСП факультет</t>
  </si>
  <si>
    <t xml:space="preserve">Главный секретарь: Судья 1 категории      п/п-к                            А. Шевчук    </t>
  </si>
  <si>
    <t xml:space="preserve">Главный судья: Судья РК                              п/п-к                            Р. Крестьянов  </t>
  </si>
  <si>
    <t>Судья 1 категории:                                          к-н                              А. Дахужев</t>
  </si>
  <si>
    <t xml:space="preserve">Главный судья: Судья РК                              п/п-к                        Р. Крестьянов  </t>
  </si>
  <si>
    <t xml:space="preserve">Главный судья: Судья РК                              п/п-к                     Р. Крестьянов  </t>
  </si>
  <si>
    <t>Судья 1 категории:                                          к-н                         А. Дахужев</t>
  </si>
  <si>
    <t>ИТОГ</t>
  </si>
  <si>
    <t>разряд</t>
  </si>
  <si>
    <t>время</t>
  </si>
  <si>
    <t>II</t>
  </si>
  <si>
    <t>III</t>
  </si>
  <si>
    <t>мл.с-т</t>
  </si>
  <si>
    <t>с-т</t>
  </si>
  <si>
    <t>к-т</t>
  </si>
  <si>
    <t>Аверин Е.С.</t>
  </si>
  <si>
    <t>Симаков К.А.</t>
  </si>
  <si>
    <t>Лунев В.Р</t>
  </si>
  <si>
    <t>Сотников С.К.</t>
  </si>
  <si>
    <t>Лихачев А.А.</t>
  </si>
  <si>
    <t>Луцко В.Г.</t>
  </si>
  <si>
    <t>Доценко В.О.</t>
  </si>
  <si>
    <t>Григорьев В.С.</t>
  </si>
  <si>
    <t>Литвинов К.О.</t>
  </si>
  <si>
    <t>Шлынчик В.В.</t>
  </si>
  <si>
    <t>Джалилов Р.Ф.</t>
  </si>
  <si>
    <t>Шкурат А.А.</t>
  </si>
  <si>
    <t>Худоногов Н.В.</t>
  </si>
  <si>
    <t>Игдисамов Р.И.</t>
  </si>
  <si>
    <t>Наумов Н.А.</t>
  </si>
  <si>
    <t>Пасечный А.И.</t>
  </si>
  <si>
    <t>Дятлов К.Ю.</t>
  </si>
  <si>
    <t>Липарташвили А.Т.</t>
  </si>
  <si>
    <t>Дюжев А.А.</t>
  </si>
  <si>
    <t>Камаргин Н.С.</t>
  </si>
  <si>
    <t>Ойношев А.Э.</t>
  </si>
  <si>
    <t>Бондаренко В.Н.</t>
  </si>
  <si>
    <t>Волков М.А.</t>
  </si>
  <si>
    <t>Воробьев А.Р.</t>
  </si>
  <si>
    <t>Ерин В.Ю.</t>
  </si>
  <si>
    <t>Ледовской С.Н.</t>
  </si>
  <si>
    <t>Маталыгин М.А.</t>
  </si>
  <si>
    <t>Микляев К.Ю.</t>
  </si>
  <si>
    <t>Моргунов А.А.</t>
  </si>
  <si>
    <t>Нестеров Н.В.</t>
  </si>
  <si>
    <t>Никитин Д.С.</t>
  </si>
  <si>
    <t>Оганисян И.Т.</t>
  </si>
  <si>
    <t>Павлюк Д.С.</t>
  </si>
  <si>
    <t>Палий Б.Л.</t>
  </si>
  <si>
    <t>Польских С.С.</t>
  </si>
  <si>
    <t>Рыжков А.В.</t>
  </si>
  <si>
    <t>Салиев А.А.</t>
  </si>
  <si>
    <t>Сергеев А.С.</t>
  </si>
  <si>
    <t>Скульский А.М.</t>
  </si>
  <si>
    <t>Смирнов Е.С.</t>
  </si>
  <si>
    <t>Толстых В.А.</t>
  </si>
  <si>
    <t>Япрынцев Е.И.</t>
  </si>
  <si>
    <t>Ахмеджанов А.Р.</t>
  </si>
  <si>
    <t>Галас В.С.</t>
  </si>
  <si>
    <t>Дибров А.Н.</t>
  </si>
  <si>
    <t>Здебский И.В.</t>
  </si>
  <si>
    <t>Кисурин С.С.</t>
  </si>
  <si>
    <t>Манкиев А.А.</t>
  </si>
  <si>
    <t>Мелешкин М.А.</t>
  </si>
  <si>
    <t>Нурмагомедов А.А.</t>
  </si>
  <si>
    <t>Петухов И.В.</t>
  </si>
  <si>
    <t>Сотников И.А.</t>
  </si>
  <si>
    <t>Сушков И.А.</t>
  </si>
  <si>
    <t>Тихоненко А.О.</t>
  </si>
  <si>
    <t>Юров И.А.</t>
  </si>
  <si>
    <t>Гостев И.С.</t>
  </si>
  <si>
    <t>Лаврищев А.А.</t>
  </si>
  <si>
    <t>Капалкин С.С.</t>
  </si>
  <si>
    <t>Костин Е.А.</t>
  </si>
  <si>
    <t>Науменко Н.Н.</t>
  </si>
  <si>
    <t>Павлов А.А.</t>
  </si>
  <si>
    <t>Поликарпов Б.С.</t>
  </si>
  <si>
    <t>Степовой Д.Д.</t>
  </si>
  <si>
    <t>Тарарыков М.В.</t>
  </si>
  <si>
    <t>Голенко В.Е.</t>
  </si>
  <si>
    <t>Баранов М.М.</t>
  </si>
  <si>
    <t>Кирпичников А.И.</t>
  </si>
  <si>
    <t>Столяров А.В.</t>
  </si>
  <si>
    <t>мл. с-т</t>
  </si>
  <si>
    <t>ст. с-т</t>
  </si>
  <si>
    <t>Токтаганов А.М.</t>
  </si>
  <si>
    <t>Егенов Ж.К.</t>
  </si>
  <si>
    <t>Энхбат Т.</t>
  </si>
  <si>
    <t>Калыев Т.Ж.</t>
  </si>
  <si>
    <t>Манапулы Д.</t>
  </si>
  <si>
    <t>Шарипов Ф.Х.</t>
  </si>
  <si>
    <t>Баасанжав Б.</t>
  </si>
  <si>
    <t>Шатунов Я.А.</t>
  </si>
  <si>
    <t>Сабиров А.Р.</t>
  </si>
  <si>
    <t>Ашуров А.М.</t>
  </si>
  <si>
    <t>Ариби А.</t>
  </si>
  <si>
    <t>пр-к</t>
  </si>
  <si>
    <t>Юшков Е.С.</t>
  </si>
  <si>
    <t>Мальцев А.А.</t>
  </si>
  <si>
    <t>Чеботарь Д.Н.</t>
  </si>
  <si>
    <t>Азизов К.И.</t>
  </si>
  <si>
    <t>Фефелов И.А.</t>
  </si>
  <si>
    <t>Хакимов М.Ш.</t>
  </si>
  <si>
    <t>Хохлов А.Е.</t>
  </si>
  <si>
    <t>Маликов С.В.</t>
  </si>
  <si>
    <t>Городилов Д.В.</t>
  </si>
  <si>
    <t>Ибрагимов Р.М.</t>
  </si>
  <si>
    <t>Крень Р.В.</t>
  </si>
  <si>
    <t>Михайлов С.А.</t>
  </si>
  <si>
    <t>Федотов М.Н.</t>
  </si>
  <si>
    <t>Толстой В.А.</t>
  </si>
  <si>
    <t>Маликов А.В.</t>
  </si>
  <si>
    <t>Бугаков В.В.</t>
  </si>
  <si>
    <t>Плаксин А.А.</t>
  </si>
  <si>
    <t>Аралов И.Л.</t>
  </si>
  <si>
    <t>Бойчук Ю.В.</t>
  </si>
  <si>
    <t>Игнатьев А.А.</t>
  </si>
  <si>
    <t>Наследсков В.А.</t>
  </si>
  <si>
    <t>Рыжков Д.А.</t>
  </si>
  <si>
    <t>Алпатов А.А.</t>
  </si>
  <si>
    <t>Зайцев Е.Н.</t>
  </si>
  <si>
    <t>Исрапилов Х.Т.</t>
  </si>
  <si>
    <t>Свиридов А.А.</t>
  </si>
  <si>
    <t>Никитин Д.А.</t>
  </si>
  <si>
    <t>Турко Е.Е.</t>
  </si>
  <si>
    <t>Березин М.С.</t>
  </si>
  <si>
    <t>чемпионата ВУНЦ ВВС ВВА по марш-броску на 5 км</t>
  </si>
  <si>
    <t>I</t>
  </si>
  <si>
    <t>Бойков П.А.</t>
  </si>
  <si>
    <t>Грибанов Д.В.</t>
  </si>
  <si>
    <t>Дидикин С.Ю.</t>
  </si>
  <si>
    <t>Кузьмин М.Е.</t>
  </si>
  <si>
    <t>Лапин В.О.</t>
  </si>
  <si>
    <t>Свистов А.Е</t>
  </si>
  <si>
    <t>Михайленко А.В.</t>
  </si>
  <si>
    <t>Мужичук Р.И.</t>
  </si>
  <si>
    <t>Рябинин Е.В.</t>
  </si>
  <si>
    <t>ефр</t>
  </si>
  <si>
    <t>Батбурен Г.</t>
  </si>
  <si>
    <t>Гандорж П.-О.</t>
  </si>
  <si>
    <t>Цеденбаджир Б.-И.</t>
  </si>
  <si>
    <t>Шайдолда Т.</t>
  </si>
  <si>
    <t>Жыргалбеков К.Ж.</t>
  </si>
  <si>
    <t>Буй Хыу Т.</t>
  </si>
  <si>
    <t>Нгуен Чонг Н.</t>
  </si>
  <si>
    <t>Чарыянов С.М.</t>
  </si>
  <si>
    <t>Дасания А.И.</t>
  </si>
  <si>
    <t>Есен А.</t>
  </si>
  <si>
    <t>Кыстаубай А.</t>
  </si>
  <si>
    <t>Отаев А.Х.</t>
  </si>
  <si>
    <t>Пузыревич В.И.</t>
  </si>
  <si>
    <t>Сакен Ж.С.</t>
  </si>
  <si>
    <t>Сурачев Э.С.</t>
  </si>
  <si>
    <t>Таужанов Н.</t>
  </si>
  <si>
    <t>мл.пр-к</t>
  </si>
  <si>
    <t>ст.с-т</t>
  </si>
  <si>
    <t>Захаров С.С.</t>
  </si>
  <si>
    <t>Акубаев И.Ю.</t>
  </si>
  <si>
    <t>Аполихин В.О.</t>
  </si>
  <si>
    <t>Ахмедов А.М.</t>
  </si>
  <si>
    <t>Белов А.Н.</t>
  </si>
  <si>
    <t>Ворочай Р.С.</t>
  </si>
  <si>
    <t>Дроздов О.О.</t>
  </si>
  <si>
    <t>Дякогло Д.М.</t>
  </si>
  <si>
    <t>Жуков В.А.</t>
  </si>
  <si>
    <t>Лялин И.О.</t>
  </si>
  <si>
    <t>Тотосов В.В.</t>
  </si>
  <si>
    <t>Фурсов В.С.</t>
  </si>
  <si>
    <t>Сергеев Д.А.</t>
  </si>
  <si>
    <t>Русов А.С.</t>
  </si>
  <si>
    <t>Мевлютов М.П.</t>
  </si>
  <si>
    <t>Мазитов А.В.</t>
  </si>
  <si>
    <t>Морозов В.А.</t>
  </si>
  <si>
    <t>Проданов Н.И.</t>
  </si>
  <si>
    <t>Гогутлов А.А.</t>
  </si>
  <si>
    <t>Слепокуров А.И.</t>
  </si>
  <si>
    <t>Попп Г.И.</t>
  </si>
  <si>
    <t>Дружинин Н.С.</t>
  </si>
  <si>
    <t>Бирюков А.Е.</t>
  </si>
  <si>
    <t>Артемьев Е.В.</t>
  </si>
  <si>
    <t>Власов Н.О.</t>
  </si>
  <si>
    <t>Князев И.И.</t>
  </si>
  <si>
    <t>Индреев К.И.</t>
  </si>
  <si>
    <t>Лазарев А.Н.</t>
  </si>
  <si>
    <t>Кульнев Д.С.</t>
  </si>
  <si>
    <t>Сенцов В.В.</t>
  </si>
  <si>
    <t>Бударин А.С</t>
  </si>
  <si>
    <t>Еремин Д.А.</t>
  </si>
  <si>
    <t>Албу С.И.</t>
  </si>
  <si>
    <t>Сафиулин Р.А.</t>
  </si>
  <si>
    <t>Акужин Д.Д.</t>
  </si>
  <si>
    <t>Алиметов Л.А.</t>
  </si>
  <si>
    <t>Андреев А.А.</t>
  </si>
  <si>
    <t>Астапов П.Ю.</t>
  </si>
  <si>
    <t>Гордик Д.А.</t>
  </si>
  <si>
    <t>Грефенштейн Р.Ю.</t>
  </si>
  <si>
    <t>Дрындин К.Р.</t>
  </si>
  <si>
    <t>Курочкин В.В.</t>
  </si>
  <si>
    <t>Лукин А.В.</t>
  </si>
  <si>
    <t>Тихомиров В.И.</t>
  </si>
  <si>
    <t>Фоменко М.Н.</t>
  </si>
  <si>
    <t>Хаванцев А.С.</t>
  </si>
  <si>
    <t>Чернышов П.А.</t>
  </si>
  <si>
    <t>09 апреля  2017 года                                г.Воронеж</t>
  </si>
  <si>
    <t>09 апреля 2017 года                                г.Воронеж</t>
  </si>
  <si>
    <t>Анисимов А.Ю.</t>
  </si>
  <si>
    <t>Бесчастнов А.А.</t>
  </si>
  <si>
    <t>Гасанов Г.З.</t>
  </si>
  <si>
    <t>Ефимов Р.Л.</t>
  </si>
  <si>
    <t>Козьмов Г.М.</t>
  </si>
  <si>
    <t>Кузнецов А.С.</t>
  </si>
  <si>
    <t>Куракин А.А.</t>
  </si>
  <si>
    <t>Намсараев Б.М.</t>
  </si>
  <si>
    <t>Паращенко С.С.</t>
  </si>
  <si>
    <t>Рамалданов М.М.</t>
  </si>
  <si>
    <t>Саидов А.А.</t>
  </si>
  <si>
    <t>Сибирских В.А.</t>
  </si>
  <si>
    <t>Суюшов И.В.</t>
  </si>
  <si>
    <t>Фролов В.М.</t>
  </si>
  <si>
    <t>Числов Д.А.</t>
  </si>
  <si>
    <t>Шпак Т.В.</t>
  </si>
  <si>
    <t>Шуваев Е.Е.</t>
  </si>
  <si>
    <t>Щербаков И.А.</t>
  </si>
  <si>
    <t>Б/Р</t>
  </si>
  <si>
    <t>Колягин С.В.</t>
  </si>
  <si>
    <t>Рахматулаев А.Ш.</t>
  </si>
  <si>
    <t>Марченко В.В.</t>
  </si>
  <si>
    <t>Дьяков Д.Е.</t>
  </si>
  <si>
    <t>Мержоев А.М.</t>
  </si>
  <si>
    <t>Железнов И.А.</t>
  </si>
  <si>
    <t>Кузнецов Н.С.</t>
  </si>
  <si>
    <t>Ларионов Н.С.</t>
  </si>
  <si>
    <t>Герасимов А.А.</t>
  </si>
  <si>
    <t>Мальцев Д.В.</t>
  </si>
  <si>
    <t>Рыжков Д.Б.</t>
  </si>
  <si>
    <t>Ременовский А.В.</t>
  </si>
  <si>
    <t>Диденко Е.М.</t>
  </si>
  <si>
    <t>Горчаков Е.Д.</t>
  </si>
  <si>
    <t>Китаев А.М.</t>
  </si>
  <si>
    <t>Долгих Е.А.</t>
  </si>
  <si>
    <t>Урунчиков А.В.</t>
  </si>
  <si>
    <t>Мещалкин А.О.</t>
  </si>
  <si>
    <t>Ведерников А.А.</t>
  </si>
  <si>
    <t>Воробьев А.Б.</t>
  </si>
  <si>
    <t>Колесниченко А.С.</t>
  </si>
  <si>
    <t>Обидин В.В.</t>
  </si>
  <si>
    <t>Соседкин Д.К.</t>
  </si>
  <si>
    <t>Несмеянов Н.Н.</t>
  </si>
  <si>
    <t>Главный судья: подполковник                            А.Шевчук</t>
  </si>
  <si>
    <t>Рыбаков А.П.</t>
  </si>
  <si>
    <t>Сафонов А.С.</t>
  </si>
  <si>
    <t>Горбунов А.Г.</t>
  </si>
  <si>
    <t>Иосифов К.Д.</t>
  </si>
  <si>
    <t>Мирошниченко Д.В.</t>
  </si>
  <si>
    <t>Абрамов А.Н.</t>
  </si>
  <si>
    <t>Сухинин Ю.А</t>
  </si>
  <si>
    <t>Подрезов Н.В.</t>
  </si>
  <si>
    <t>Попов М.В.</t>
  </si>
  <si>
    <t>Милях А.Е.</t>
  </si>
  <si>
    <t>Макаров И.С.</t>
  </si>
  <si>
    <t>Блынский Е.В.</t>
  </si>
  <si>
    <t>Романько А.Д.</t>
  </si>
  <si>
    <t>Шанин А.В.</t>
  </si>
  <si>
    <t>Белозор А.Ю.</t>
  </si>
  <si>
    <t>Филатов Д.И.</t>
  </si>
  <si>
    <t>Стрижак Е.Д.</t>
  </si>
  <si>
    <t>Стародубцев А.Н.</t>
  </si>
  <si>
    <t>Голушкин Е.О.</t>
  </si>
  <si>
    <t>Семенов Д.А.</t>
  </si>
  <si>
    <t>Чиканов Д.В.</t>
  </si>
  <si>
    <t>Некипелов С.С.</t>
  </si>
  <si>
    <t>Дидикин С.Э.</t>
  </si>
  <si>
    <t>Папаев В.А.</t>
  </si>
  <si>
    <t>Загинайлов В.С.</t>
  </si>
  <si>
    <t>Виниченко Е.В.</t>
  </si>
  <si>
    <t>Сальков С.Н.</t>
  </si>
  <si>
    <t>Гаспарян Г.З.</t>
  </si>
  <si>
    <t>Жариков Д.А.</t>
  </si>
  <si>
    <t>Иванов А.А.</t>
  </si>
  <si>
    <t>Егоян А.А.</t>
  </si>
  <si>
    <t>Корольков А.О.</t>
  </si>
  <si>
    <t>Лисунов П.В.</t>
  </si>
  <si>
    <t>Мартаков М.И.</t>
  </si>
  <si>
    <t>Нуралиев Г.М.</t>
  </si>
  <si>
    <t>Хохлов В.А.</t>
  </si>
  <si>
    <t>Шаповалов В.В.</t>
  </si>
  <si>
    <t>Щербаков Е.В.</t>
  </si>
  <si>
    <t>Буянов Д.В.</t>
  </si>
  <si>
    <t>Арсланбеков Б.М.</t>
  </si>
  <si>
    <t>Агапов Д.С.</t>
  </si>
  <si>
    <t>Бондарев Н.Е.</t>
  </si>
  <si>
    <t>Скобликов А.А.</t>
  </si>
  <si>
    <t>Воропаев А.С.</t>
  </si>
  <si>
    <t>Духовенко Д.А.</t>
  </si>
  <si>
    <t>Краснов В.В.</t>
  </si>
  <si>
    <t>Романович И.Д.</t>
  </si>
  <si>
    <t>Шинкаренко Р.Е.</t>
  </si>
  <si>
    <t>Митенков А.А.</t>
  </si>
  <si>
    <t>Фоломушкин И.С.</t>
  </si>
  <si>
    <t>Маркин П.А.</t>
  </si>
  <si>
    <t>Котов В.Н.</t>
  </si>
  <si>
    <t>Губер В.В.</t>
  </si>
  <si>
    <t>Дуденков С.С.</t>
  </si>
  <si>
    <t>Пикалов А.Д.</t>
  </si>
  <si>
    <t>Ляшенко А.А.</t>
  </si>
  <si>
    <t>Попов В.Ю.</t>
  </si>
  <si>
    <t>Силиверстов А.Ю.</t>
  </si>
  <si>
    <t>Халуев Н.С.</t>
  </si>
  <si>
    <t>Чекризов К.Ю.</t>
  </si>
  <si>
    <t>Ярош И.С.</t>
  </si>
  <si>
    <t>Карамышев Р.Г.</t>
  </si>
  <si>
    <t>Адзиев М.М.</t>
  </si>
  <si>
    <t>Логачев Н.В.</t>
  </si>
  <si>
    <t>Рябов А.О.</t>
  </si>
  <si>
    <t>Умаров А.Н.</t>
  </si>
  <si>
    <t>Абдракитов В.Р.</t>
  </si>
  <si>
    <t>Миронов Д.А.</t>
  </si>
  <si>
    <t>Мокейкин И.В.</t>
  </si>
  <si>
    <t>Сысоев А.А.</t>
  </si>
  <si>
    <t>Цепелев К.В.</t>
  </si>
  <si>
    <t>Бабич А.А.</t>
  </si>
  <si>
    <t>Базаев Р.А.</t>
  </si>
  <si>
    <t>Борвинченко Д.О.</t>
  </si>
  <si>
    <t>Блащенко В.К.</t>
  </si>
  <si>
    <t>Абзалов Э.Р.</t>
  </si>
  <si>
    <t>Глабин Д.Е.</t>
  </si>
  <si>
    <t>Гладкий В.А.</t>
  </si>
  <si>
    <t>Девицкий М.В.</t>
  </si>
  <si>
    <t>Зубарев И.С.</t>
  </si>
  <si>
    <t>Коробов Ю.А.</t>
  </si>
  <si>
    <t>Кравцов Д.В.</t>
  </si>
  <si>
    <t>Левченко А.А.</t>
  </si>
  <si>
    <t>Логачев М.В.</t>
  </si>
  <si>
    <t>Лукашев В.Н.</t>
  </si>
  <si>
    <t>Михайлов В.О.</t>
  </si>
  <si>
    <t>Моисеев Н.В.</t>
  </si>
  <si>
    <t>Пасечник Д.В.</t>
  </si>
  <si>
    <t>Полянский Д.С.</t>
  </si>
  <si>
    <t>Попов Н.Г.</t>
  </si>
  <si>
    <t>Семка Б.В.</t>
  </si>
  <si>
    <t>Сенякин Д.А.</t>
  </si>
  <si>
    <t>Чернышев Д.Д.</t>
  </si>
  <si>
    <t>Чувашев В.В.</t>
  </si>
  <si>
    <t>Шамин О.Р.</t>
  </si>
  <si>
    <t>Ширыхалов А.А.</t>
  </si>
  <si>
    <t>Овсянников В.И.</t>
  </si>
  <si>
    <t>Михайлов Н.К.</t>
  </si>
  <si>
    <t>Налимов А.В.</t>
  </si>
  <si>
    <t>Ченгин А.В.</t>
  </si>
  <si>
    <t>Гамируллин Г.А.</t>
  </si>
  <si>
    <t>Чесноков А.В.</t>
  </si>
  <si>
    <t>Алтухов А.В.</t>
  </si>
  <si>
    <t>Бакин К.О.</t>
  </si>
  <si>
    <t>Гладков А.В.</t>
  </si>
  <si>
    <t>Голохов К.Ю.</t>
  </si>
  <si>
    <t>Гузеев В.Г.</t>
  </si>
  <si>
    <t>Джапов В.Д.</t>
  </si>
  <si>
    <t>Дубинин А.В.</t>
  </si>
  <si>
    <t>Каданцев И.С.</t>
  </si>
  <si>
    <t>Костюченко А.С.</t>
  </si>
  <si>
    <t>Манин М.О.</t>
  </si>
  <si>
    <t>Марченко А.Ю.</t>
  </si>
  <si>
    <t>Михин С.А.</t>
  </si>
  <si>
    <t>Николенко А.А.</t>
  </si>
  <si>
    <t>Новиков Д.А.</t>
  </si>
  <si>
    <t>Плотников К.О.</t>
  </si>
  <si>
    <t>Попов А.С.</t>
  </si>
  <si>
    <t>Распопов И.В.</t>
  </si>
  <si>
    <t>Рубцов Д.В.</t>
  </si>
  <si>
    <t>Савенков А.С.</t>
  </si>
  <si>
    <t>Самойленко П.П.</t>
  </si>
  <si>
    <t>Тимошилов А.В.</t>
  </si>
  <si>
    <t>Фомин Н.М.</t>
  </si>
  <si>
    <t>Францев А.С.</t>
  </si>
  <si>
    <t>Хроликов Е.Н.</t>
  </si>
  <si>
    <t>Логинов В.А.</t>
  </si>
  <si>
    <t>Скок А.С.</t>
  </si>
  <si>
    <t>Данилов В.Ю.</t>
  </si>
  <si>
    <t>Куршев А.В.</t>
  </si>
  <si>
    <t>Севостьянов Д.А.</t>
  </si>
  <si>
    <t>Емельянов В.В.</t>
  </si>
  <si>
    <t>Чернявин И.И.</t>
  </si>
  <si>
    <t>Зверев С.А.</t>
  </si>
  <si>
    <t>Стадников Е.А.</t>
  </si>
  <si>
    <t>Слухин М.С.</t>
  </si>
  <si>
    <t>Петров А.В.</t>
  </si>
  <si>
    <t>Третьяк Ю.В.</t>
  </si>
  <si>
    <t>Доронин В.А.</t>
  </si>
  <si>
    <t>Малеев В.Д.</t>
  </si>
  <si>
    <t>Ибрагимов М.Б.</t>
  </si>
  <si>
    <t>Корепанов Е.А.</t>
  </si>
  <si>
    <t>Невзоров А.А.</t>
  </si>
  <si>
    <t>Анохин В.А.</t>
  </si>
  <si>
    <t>Мильшин Р.В.</t>
  </si>
  <si>
    <t>Молчанов В.В.</t>
  </si>
  <si>
    <t>Шерстобитов Е.М.</t>
  </si>
  <si>
    <t>Близнюк А.В.</t>
  </si>
  <si>
    <t>Пачин Д.А.</t>
  </si>
  <si>
    <t>Сафронов А.А.</t>
  </si>
  <si>
    <t>Белоус Ф.А.</t>
  </si>
  <si>
    <t>Пышняк А.А.</t>
  </si>
  <si>
    <t>Орешкин Н.С.</t>
  </si>
  <si>
    <t>Васильев Д.И.</t>
  </si>
  <si>
    <t>Землянский Д.Р.</t>
  </si>
  <si>
    <t>Мосланов А.Г.</t>
  </si>
  <si>
    <t>Донченко М.В.</t>
  </si>
  <si>
    <t>Демин Д.Д.</t>
  </si>
  <si>
    <t xml:space="preserve">Хаджиев </t>
  </si>
  <si>
    <t>Хатунцев М.А.</t>
  </si>
  <si>
    <t>Прудкин</t>
  </si>
  <si>
    <t>Божко Н.А.</t>
  </si>
  <si>
    <t>Ефимов И.К.</t>
  </si>
  <si>
    <t xml:space="preserve">Антипов </t>
  </si>
  <si>
    <t>Красаков В.В.</t>
  </si>
  <si>
    <t xml:space="preserve">Сейнханов </t>
  </si>
  <si>
    <t>Каримов Н.Н.</t>
  </si>
  <si>
    <t>Федоренко С.А.</t>
  </si>
  <si>
    <t>09 апреля 2017 года            г.Воронеж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</si>
</sst>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h]:mm:ss;@"/>
    <numFmt numFmtId="166" formatCode="[$-F400]h:mm:ss\ AM/PM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6" fontId="0" fillId="0" borderId="0" xfId="0" applyNumberFormat="1" applyAlignment="1">
      <alignment/>
    </xf>
    <xf numFmtId="21" fontId="4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2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65" fontId="8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1" fontId="0" fillId="0" borderId="0" xfId="0" applyNumberFormat="1" applyAlignment="1">
      <alignment/>
    </xf>
    <xf numFmtId="0" fontId="13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5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4" fillId="0" borderId="17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5" fillId="0" borderId="12" xfId="0" applyFont="1" applyBorder="1" applyAlignment="1">
      <alignment wrapText="1"/>
    </xf>
    <xf numFmtId="0" fontId="55" fillId="0" borderId="12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/>
    </xf>
    <xf numFmtId="0" fontId="57" fillId="0" borderId="20" xfId="0" applyFont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wrapText="1"/>
    </xf>
    <xf numFmtId="0" fontId="54" fillId="0" borderId="20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wrapText="1"/>
    </xf>
    <xf numFmtId="0" fontId="20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55" fillId="0" borderId="17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57" fillId="0" borderId="13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22" xfId="0" applyFont="1" applyFill="1" applyBorder="1" applyAlignment="1">
      <alignment horizontal="left" vertical="top" wrapText="1"/>
    </xf>
    <xf numFmtId="0" fontId="58" fillId="0" borderId="23" xfId="0" applyFont="1" applyBorder="1" applyAlignment="1">
      <alignment horizontal="center" wrapText="1"/>
    </xf>
    <xf numFmtId="0" fontId="55" fillId="0" borderId="20" xfId="0" applyFont="1" applyBorder="1" applyAlignment="1">
      <alignment wrapText="1"/>
    </xf>
    <xf numFmtId="0" fontId="58" fillId="0" borderId="24" xfId="0" applyFont="1" applyBorder="1" applyAlignment="1">
      <alignment horizontal="center" wrapText="1"/>
    </xf>
    <xf numFmtId="0" fontId="55" fillId="0" borderId="2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5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21" fontId="3" fillId="33" borderId="21" xfId="0" applyNumberFormat="1" applyFont="1" applyFill="1" applyBorder="1" applyAlignment="1">
      <alignment horizontal="center" vertical="center"/>
    </xf>
    <xf numFmtId="21" fontId="3" fillId="33" borderId="2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tabSelected="1" view="pageBreakPreview" zoomScale="85" zoomScaleNormal="85" zoomScaleSheetLayoutView="85" zoomScalePageLayoutView="0" workbookViewId="0" topLeftCell="A1">
      <selection activeCell="E28" sqref="E28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24.75390625" style="0" customWidth="1"/>
    <col min="4" max="4" width="7.875" style="0" customWidth="1"/>
    <col min="5" max="5" width="11.25390625" style="0" customWidth="1"/>
    <col min="6" max="6" width="12.75390625" style="0" customWidth="1"/>
    <col min="7" max="7" width="10.75390625" style="0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235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1</v>
      </c>
      <c r="E4" s="1"/>
      <c r="F4" s="1"/>
      <c r="G4" s="1"/>
    </row>
    <row r="5" spans="1:7" ht="15.75">
      <c r="A5" s="120" t="s">
        <v>1</v>
      </c>
      <c r="B5" s="120"/>
      <c r="C5" s="3">
        <v>1</v>
      </c>
      <c r="D5" s="4"/>
      <c r="E5" s="121" t="s">
        <v>2</v>
      </c>
      <c r="F5" s="121"/>
      <c r="G5" s="5">
        <v>0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5.75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8.75" customHeight="1" thickBot="1">
      <c r="A8" s="11">
        <v>1</v>
      </c>
      <c r="B8" s="44" t="s">
        <v>45</v>
      </c>
      <c r="C8" s="61" t="s">
        <v>256</v>
      </c>
      <c r="D8" s="23" t="str">
        <f>LOOKUP(F8,Лист1!B$8:C$11)</f>
        <v>I</v>
      </c>
      <c r="E8" s="6">
        <v>0.014710648148148148</v>
      </c>
      <c r="F8" s="10">
        <f>E8-$G$5</f>
        <v>0.014710648148148148</v>
      </c>
      <c r="G8" s="24">
        <f>RANK(F8,$F$8:$F$37,1)</f>
        <v>6</v>
      </c>
      <c r="H8" s="13">
        <f>RANK(F8,1:СПО!$F$8:$F$37,1)</f>
        <v>107</v>
      </c>
    </row>
    <row r="9" spans="1:8" ht="18.75" customHeight="1" thickBot="1">
      <c r="A9" s="11">
        <v>2</v>
      </c>
      <c r="B9" s="44" t="s">
        <v>45</v>
      </c>
      <c r="C9" s="61" t="s">
        <v>329</v>
      </c>
      <c r="D9" s="23" t="str">
        <f>LOOKUP(F9,Лист1!B$8:C$11)</f>
        <v>II</v>
      </c>
      <c r="E9" s="6">
        <v>0.015127314814814816</v>
      </c>
      <c r="F9" s="10">
        <f aca="true" t="shared" si="0" ref="F9:F37">E9-$G$5</f>
        <v>0.015127314814814816</v>
      </c>
      <c r="G9" s="24">
        <f aca="true" t="shared" si="1" ref="G9:G37">RANK(F9,$F$8:$F$37,1)</f>
        <v>15</v>
      </c>
      <c r="H9" s="13">
        <f>RANK(F9,1:СПО!$F$8:$F$37,1)</f>
        <v>175</v>
      </c>
    </row>
    <row r="10" spans="1:8" ht="18.75" customHeight="1" thickBot="1">
      <c r="A10" s="11">
        <v>3</v>
      </c>
      <c r="B10" s="44" t="s">
        <v>45</v>
      </c>
      <c r="C10" s="62" t="s">
        <v>330</v>
      </c>
      <c r="D10" s="23" t="str">
        <f>LOOKUP(F10,Лист1!B$8:C$11)</f>
        <v>III</v>
      </c>
      <c r="E10" s="6">
        <v>0.015625</v>
      </c>
      <c r="F10" s="10">
        <f t="shared" si="0"/>
        <v>0.015625</v>
      </c>
      <c r="G10" s="24">
        <f t="shared" si="1"/>
        <v>23</v>
      </c>
      <c r="H10" s="13">
        <f>RANK(F10,1:СПО!$F$8:$F$37,1)</f>
        <v>240</v>
      </c>
    </row>
    <row r="11" spans="1:8" ht="18.75" customHeight="1" thickBot="1">
      <c r="A11" s="11">
        <v>4</v>
      </c>
      <c r="B11" s="44" t="s">
        <v>46</v>
      </c>
      <c r="C11" s="61" t="s">
        <v>257</v>
      </c>
      <c r="D11" s="23" t="str">
        <f>LOOKUP(F11,Лист1!B$8:C$11)</f>
        <v>II</v>
      </c>
      <c r="E11" s="6">
        <v>0.015011574074074075</v>
      </c>
      <c r="F11" s="10">
        <f t="shared" si="0"/>
        <v>0.015011574074074075</v>
      </c>
      <c r="G11" s="24">
        <f t="shared" si="1"/>
        <v>12</v>
      </c>
      <c r="H11" s="13">
        <f>RANK(F11,1:СПО!$F$8:$F$37,1)</f>
        <v>153</v>
      </c>
    </row>
    <row r="12" spans="1:8" ht="18.75" customHeight="1" thickBot="1">
      <c r="A12" s="11">
        <v>5</v>
      </c>
      <c r="B12" s="44" t="s">
        <v>46</v>
      </c>
      <c r="C12" s="61" t="s">
        <v>331</v>
      </c>
      <c r="D12" s="23" t="str">
        <f>LOOKUP(F12,Лист1!B$8:C$11)</f>
        <v>I</v>
      </c>
      <c r="E12" s="6">
        <v>0.014884259259259259</v>
      </c>
      <c r="F12" s="10">
        <f t="shared" si="0"/>
        <v>0.014884259259259259</v>
      </c>
      <c r="G12" s="24">
        <f t="shared" si="1"/>
        <v>11</v>
      </c>
      <c r="H12" s="13">
        <f>RANK(F12,1:СПО!$F$8:$F$37,1)</f>
        <v>133</v>
      </c>
    </row>
    <row r="13" spans="1:8" ht="18.75" customHeight="1" thickBot="1">
      <c r="A13" s="11">
        <v>6</v>
      </c>
      <c r="B13" s="44" t="s">
        <v>46</v>
      </c>
      <c r="C13" s="61" t="s">
        <v>259</v>
      </c>
      <c r="D13" s="23" t="str">
        <f>LOOKUP(F13,Лист1!B$8:C$11)</f>
        <v>I</v>
      </c>
      <c r="E13" s="6">
        <v>0.014363425925925925</v>
      </c>
      <c r="F13" s="10">
        <f t="shared" si="0"/>
        <v>0.014363425925925925</v>
      </c>
      <c r="G13" s="24">
        <f t="shared" si="1"/>
        <v>2</v>
      </c>
      <c r="H13" s="13">
        <f>RANK(F13,1:СПО!$F$8:$F$37,1)</f>
        <v>61</v>
      </c>
    </row>
    <row r="14" spans="1:8" ht="18.75" customHeight="1" thickBot="1">
      <c r="A14" s="11">
        <v>7</v>
      </c>
      <c r="B14" s="44" t="s">
        <v>46</v>
      </c>
      <c r="C14" s="61" t="s">
        <v>260</v>
      </c>
      <c r="D14" s="23" t="str">
        <f>LOOKUP(F14,Лист1!B$8:C$11)</f>
        <v>II</v>
      </c>
      <c r="E14" s="6">
        <v>0.01503472222222222</v>
      </c>
      <c r="F14" s="10">
        <f t="shared" si="0"/>
        <v>0.01503472222222222</v>
      </c>
      <c r="G14" s="24">
        <f t="shared" si="1"/>
        <v>13</v>
      </c>
      <c r="H14" s="13">
        <f>RANK(F14,1:СПО!$F$8:$F$37,1)</f>
        <v>154</v>
      </c>
    </row>
    <row r="15" spans="1:8" ht="18.75" customHeight="1" thickBot="1">
      <c r="A15" s="11">
        <v>8</v>
      </c>
      <c r="B15" s="44" t="s">
        <v>46</v>
      </c>
      <c r="C15" s="61" t="s">
        <v>261</v>
      </c>
      <c r="D15" s="23" t="str">
        <f>LOOKUP(F15,Лист1!B$8:C$11)</f>
        <v>II</v>
      </c>
      <c r="E15" s="6">
        <v>0.01537037037037037</v>
      </c>
      <c r="F15" s="10">
        <f t="shared" si="0"/>
        <v>0.01537037037037037</v>
      </c>
      <c r="G15" s="24">
        <f t="shared" si="1"/>
        <v>21</v>
      </c>
      <c r="H15" s="13">
        <f>RANK(F15,1:СПО!$F$8:$F$37,1)</f>
        <v>216</v>
      </c>
    </row>
    <row r="16" spans="1:8" ht="18.75" customHeight="1" thickBot="1">
      <c r="A16" s="11">
        <v>9</v>
      </c>
      <c r="B16" s="44" t="s">
        <v>46</v>
      </c>
      <c r="C16" s="62" t="s">
        <v>262</v>
      </c>
      <c r="D16" s="23" t="str">
        <f>LOOKUP(F16,Лист1!B$8:C$11)</f>
        <v>I</v>
      </c>
      <c r="E16" s="6">
        <v>0.014733796296296295</v>
      </c>
      <c r="F16" s="10">
        <f t="shared" si="0"/>
        <v>0.014733796296296295</v>
      </c>
      <c r="G16" s="24">
        <f t="shared" si="1"/>
        <v>7</v>
      </c>
      <c r="H16" s="13">
        <f>RANK(F16,1:СПО!$F$8:$F$37,1)</f>
        <v>110</v>
      </c>
    </row>
    <row r="17" spans="1:8" ht="18.75" customHeight="1" thickBot="1">
      <c r="A17" s="11">
        <v>10</v>
      </c>
      <c r="B17" s="44" t="s">
        <v>46</v>
      </c>
      <c r="C17" s="62" t="s">
        <v>263</v>
      </c>
      <c r="D17" s="23" t="str">
        <f>LOOKUP(F17,Лист1!B$8:C$11)</f>
        <v>I</v>
      </c>
      <c r="E17" s="6">
        <v>0.014467592592592593</v>
      </c>
      <c r="F17" s="10">
        <f t="shared" si="0"/>
        <v>0.014467592592592593</v>
      </c>
      <c r="G17" s="24">
        <f t="shared" si="1"/>
        <v>3</v>
      </c>
      <c r="H17" s="13">
        <f>RANK(F17,1:СПО!$F$8:$F$37,1)</f>
        <v>75</v>
      </c>
    </row>
    <row r="18" spans="1:8" ht="18.75" customHeight="1" thickBot="1">
      <c r="A18" s="11">
        <v>11</v>
      </c>
      <c r="B18" s="44" t="s">
        <v>46</v>
      </c>
      <c r="C18" s="61" t="s">
        <v>332</v>
      </c>
      <c r="D18" s="23" t="str">
        <f>LOOKUP(F18,Лист1!B$8:C$11)</f>
        <v>I</v>
      </c>
      <c r="E18" s="6">
        <v>0.014837962962962963</v>
      </c>
      <c r="F18" s="10">
        <f t="shared" si="0"/>
        <v>0.014837962962962963</v>
      </c>
      <c r="G18" s="24">
        <f t="shared" si="1"/>
        <v>9</v>
      </c>
      <c r="H18" s="13">
        <f>RANK(F18,1:СПО!$F$8:$F$37,1)</f>
        <v>127</v>
      </c>
    </row>
    <row r="19" spans="1:8" ht="18.75" customHeight="1" thickBot="1">
      <c r="A19" s="11">
        <v>12</v>
      </c>
      <c r="B19" s="44" t="s">
        <v>45</v>
      </c>
      <c r="C19" s="61" t="s">
        <v>264</v>
      </c>
      <c r="D19" s="23" t="str">
        <f>LOOKUP(F19,Лист1!B$8:C$11)</f>
        <v>I</v>
      </c>
      <c r="E19" s="6">
        <v>0.0146875</v>
      </c>
      <c r="F19" s="10">
        <f t="shared" si="0"/>
        <v>0.0146875</v>
      </c>
      <c r="G19" s="24">
        <f t="shared" si="1"/>
        <v>5</v>
      </c>
      <c r="H19" s="13">
        <f>RANK(F19,1:СПО!$F$8:$F$37,1)</f>
        <v>102</v>
      </c>
    </row>
    <row r="20" spans="1:8" ht="18.75" customHeight="1" thickBot="1">
      <c r="A20" s="12">
        <v>13</v>
      </c>
      <c r="B20" s="44" t="s">
        <v>46</v>
      </c>
      <c r="C20" s="61" t="s">
        <v>265</v>
      </c>
      <c r="D20" s="23" t="str">
        <f>LOOKUP(F20,Лист1!B$8:C$11)</f>
        <v>II</v>
      </c>
      <c r="E20" s="6">
        <v>0.015324074074074073</v>
      </c>
      <c r="F20" s="10">
        <f t="shared" si="0"/>
        <v>0.015324074074074073</v>
      </c>
      <c r="G20" s="24">
        <f t="shared" si="1"/>
        <v>20</v>
      </c>
      <c r="H20" s="13">
        <f>RANK(F20,1:СПО!$F$8:$F$37,1)</f>
        <v>206</v>
      </c>
    </row>
    <row r="21" spans="1:8" ht="18.75" customHeight="1" thickBot="1">
      <c r="A21" s="12">
        <v>14</v>
      </c>
      <c r="B21" s="44" t="s">
        <v>46</v>
      </c>
      <c r="C21" s="61" t="s">
        <v>266</v>
      </c>
      <c r="D21" s="23" t="str">
        <f>LOOKUP(F21,Лист1!B$8:C$11)</f>
        <v>III</v>
      </c>
      <c r="E21" s="6">
        <v>0.015810185185185184</v>
      </c>
      <c r="F21" s="10">
        <f t="shared" si="0"/>
        <v>0.015810185185185184</v>
      </c>
      <c r="G21" s="24">
        <f t="shared" si="1"/>
        <v>25</v>
      </c>
      <c r="H21" s="13">
        <f>RANK(F21,1:СПО!$F$8:$F$37,1)</f>
        <v>274</v>
      </c>
    </row>
    <row r="22" spans="1:8" ht="18.75" customHeight="1" thickBot="1">
      <c r="A22" s="11">
        <v>15</v>
      </c>
      <c r="B22" s="44" t="s">
        <v>45</v>
      </c>
      <c r="C22" s="61" t="s">
        <v>267</v>
      </c>
      <c r="D22" s="23" t="str">
        <f>LOOKUP(F22,Лист1!B$8:C$11)</f>
        <v>II</v>
      </c>
      <c r="E22" s="6">
        <v>0.0153125</v>
      </c>
      <c r="F22" s="10">
        <f t="shared" si="0"/>
        <v>0.0153125</v>
      </c>
      <c r="G22" s="24">
        <f t="shared" si="1"/>
        <v>19</v>
      </c>
      <c r="H22" s="13">
        <f>RANK(F22,1:СПО!$F$8:$F$37,1)</f>
        <v>204</v>
      </c>
    </row>
    <row r="23" spans="1:8" ht="18.75" customHeight="1" thickBot="1">
      <c r="A23" s="11">
        <v>16</v>
      </c>
      <c r="B23" s="44" t="s">
        <v>46</v>
      </c>
      <c r="C23" s="61" t="s">
        <v>268</v>
      </c>
      <c r="D23" s="23" t="str">
        <f>LOOKUP(F23,Лист1!B$8:C$11)</f>
        <v>II</v>
      </c>
      <c r="E23" s="6">
        <v>0.015243055555555557</v>
      </c>
      <c r="F23" s="10">
        <f t="shared" si="0"/>
        <v>0.015243055555555557</v>
      </c>
      <c r="G23" s="24">
        <f t="shared" si="1"/>
        <v>18</v>
      </c>
      <c r="H23" s="13">
        <f>RANK(F23,1:СПО!$F$8:$F$37,1)</f>
        <v>196</v>
      </c>
    </row>
    <row r="24" spans="1:8" ht="18.75" customHeight="1" thickBot="1">
      <c r="A24" s="11">
        <v>17</v>
      </c>
      <c r="B24" s="44" t="s">
        <v>46</v>
      </c>
      <c r="C24" s="61" t="s">
        <v>269</v>
      </c>
      <c r="D24" s="23" t="str">
        <f>LOOKUP(F24,Лист1!B$8:C$11)</f>
        <v>III</v>
      </c>
      <c r="E24" s="6">
        <v>0.015636574074074074</v>
      </c>
      <c r="F24" s="10">
        <f t="shared" si="0"/>
        <v>0.015636574074074074</v>
      </c>
      <c r="G24" s="24">
        <f t="shared" si="1"/>
        <v>24</v>
      </c>
      <c r="H24" s="13">
        <f>RANK(F24,1:СПО!$F$8:$F$37,1)</f>
        <v>243</v>
      </c>
    </row>
    <row r="25" spans="1:8" ht="18.75" customHeight="1" thickBot="1">
      <c r="A25" s="11">
        <v>18</v>
      </c>
      <c r="B25" s="44" t="s">
        <v>46</v>
      </c>
      <c r="C25" s="61" t="s">
        <v>270</v>
      </c>
      <c r="D25" s="23" t="str">
        <f>LOOKUP(F25,Лист1!B$8:C$11)</f>
        <v>I</v>
      </c>
      <c r="E25" s="6">
        <v>0.014756944444444446</v>
      </c>
      <c r="F25" s="10">
        <f t="shared" si="0"/>
        <v>0.014756944444444446</v>
      </c>
      <c r="G25" s="24">
        <f t="shared" si="1"/>
        <v>8</v>
      </c>
      <c r="H25" s="13">
        <f>RANK(F25,1:СПО!$F$8:$F$37,1)</f>
        <v>117</v>
      </c>
    </row>
    <row r="26" spans="1:8" ht="18.75" customHeight="1" thickBot="1">
      <c r="A26" s="11">
        <v>19</v>
      </c>
      <c r="B26" s="44" t="s">
        <v>46</v>
      </c>
      <c r="C26" s="61" t="s">
        <v>271</v>
      </c>
      <c r="D26" s="23" t="str">
        <f>LOOKUP(F26,Лист1!B$8:C$11)</f>
        <v>I</v>
      </c>
      <c r="E26" s="6">
        <v>0.014872685185185185</v>
      </c>
      <c r="F26" s="10">
        <f t="shared" si="0"/>
        <v>0.014872685185185185</v>
      </c>
      <c r="G26" s="24">
        <f t="shared" si="1"/>
        <v>10</v>
      </c>
      <c r="H26" s="13">
        <f>RANK(F26,1:СПО!$F$8:$F$37,1)</f>
        <v>132</v>
      </c>
    </row>
    <row r="27" spans="1:8" ht="18.75" customHeight="1" thickBot="1">
      <c r="A27" s="11">
        <v>20</v>
      </c>
      <c r="B27" s="44" t="s">
        <v>45</v>
      </c>
      <c r="C27" s="61" t="s">
        <v>272</v>
      </c>
      <c r="D27" s="23" t="str">
        <f>LOOKUP(F27,Лист1!B$8:C$11)</f>
        <v>Б/Р</v>
      </c>
      <c r="E27" s="6">
        <v>0.01733796296296296</v>
      </c>
      <c r="F27" s="10">
        <f t="shared" si="0"/>
        <v>0.01733796296296296</v>
      </c>
      <c r="G27" s="24">
        <f t="shared" si="1"/>
        <v>30</v>
      </c>
      <c r="H27" s="13">
        <f>RANK(F27,1:СПО!$F$8:$F$37,1)</f>
        <v>363</v>
      </c>
    </row>
    <row r="28" spans="1:8" ht="18.75" customHeight="1" thickBot="1">
      <c r="A28" s="12">
        <v>21</v>
      </c>
      <c r="B28" s="44" t="s">
        <v>45</v>
      </c>
      <c r="C28" s="61" t="s">
        <v>273</v>
      </c>
      <c r="D28" s="23" t="str">
        <f>LOOKUP(F28,Лист1!B$8:C$11)</f>
        <v>III</v>
      </c>
      <c r="E28" s="6">
        <v>0.015868055555555555</v>
      </c>
      <c r="F28" s="10">
        <f t="shared" si="0"/>
        <v>0.015868055555555555</v>
      </c>
      <c r="G28" s="24">
        <f t="shared" si="1"/>
        <v>26</v>
      </c>
      <c r="H28" s="13">
        <f>RANK(F28,1:СПО!$F$8:$F$37,1)</f>
        <v>282</v>
      </c>
    </row>
    <row r="29" spans="1:8" ht="18.75" customHeight="1" thickBot="1">
      <c r="A29" s="12">
        <v>22</v>
      </c>
      <c r="B29" s="44" t="s">
        <v>46</v>
      </c>
      <c r="C29" s="62" t="s">
        <v>258</v>
      </c>
      <c r="D29" s="23" t="str">
        <f>LOOKUP(F29,Лист1!B$8:C$11)</f>
        <v>II</v>
      </c>
      <c r="E29" s="6">
        <v>0.01503472222222222</v>
      </c>
      <c r="F29" s="10">
        <f t="shared" si="0"/>
        <v>0.01503472222222222</v>
      </c>
      <c r="G29" s="24">
        <f t="shared" si="1"/>
        <v>13</v>
      </c>
      <c r="H29" s="13">
        <f>RANK(F29,1:СПО!$F$8:$F$37,1)</f>
        <v>154</v>
      </c>
    </row>
    <row r="30" spans="1:8" ht="18.75" customHeight="1" thickBot="1">
      <c r="A30" s="12">
        <v>23</v>
      </c>
      <c r="B30" s="44" t="s">
        <v>45</v>
      </c>
      <c r="C30" s="61" t="s">
        <v>274</v>
      </c>
      <c r="D30" s="23" t="str">
        <f>LOOKUP(F30,Лист1!B$8:C$11)</f>
        <v>Б/Р</v>
      </c>
      <c r="E30" s="6">
        <v>0.016493055555555556</v>
      </c>
      <c r="F30" s="10">
        <f t="shared" si="0"/>
        <v>0.016493055555555556</v>
      </c>
      <c r="G30" s="24">
        <f t="shared" si="1"/>
        <v>28</v>
      </c>
      <c r="H30" s="13">
        <f>RANK(F30,1:СПО!$F$8:$F$37,1)</f>
        <v>329</v>
      </c>
    </row>
    <row r="31" spans="1:8" ht="18.75" customHeight="1" thickBot="1">
      <c r="A31" s="12">
        <v>24</v>
      </c>
      <c r="B31" s="44" t="s">
        <v>46</v>
      </c>
      <c r="C31" s="61" t="s">
        <v>275</v>
      </c>
      <c r="D31" s="23" t="str">
        <f>LOOKUP(F31,Лист1!B$8:C$11)</f>
        <v>I</v>
      </c>
      <c r="E31" s="6">
        <v>0.014201388888888888</v>
      </c>
      <c r="F31" s="10">
        <f t="shared" si="0"/>
        <v>0.014201388888888888</v>
      </c>
      <c r="G31" s="24">
        <f t="shared" si="1"/>
        <v>1</v>
      </c>
      <c r="H31" s="13">
        <f>RANK(F31,1:СПО!$F$8:$F$37,1)</f>
        <v>45</v>
      </c>
    </row>
    <row r="32" spans="1:8" ht="18.75" customHeight="1" thickBot="1">
      <c r="A32" s="12">
        <v>25</v>
      </c>
      <c r="B32" s="44" t="s">
        <v>46</v>
      </c>
      <c r="C32" s="61" t="s">
        <v>333</v>
      </c>
      <c r="D32" s="23" t="str">
        <f>LOOKUP(F32,Лист1!B$8:C$11)</f>
        <v>I</v>
      </c>
      <c r="E32" s="6">
        <v>0.014525462962962964</v>
      </c>
      <c r="F32" s="10">
        <f t="shared" si="0"/>
        <v>0.014525462962962964</v>
      </c>
      <c r="G32" s="24">
        <f t="shared" si="1"/>
        <v>4</v>
      </c>
      <c r="H32" s="13">
        <f>RANK(F32,1:СПО!$F$8:$F$37,1)</f>
        <v>84</v>
      </c>
    </row>
    <row r="33" spans="1:8" ht="18.75" customHeight="1" thickBot="1">
      <c r="A33" s="12">
        <v>26</v>
      </c>
      <c r="B33" s="44" t="s">
        <v>46</v>
      </c>
      <c r="C33" s="61" t="s">
        <v>276</v>
      </c>
      <c r="D33" s="23" t="str">
        <f>LOOKUP(F33,Лист1!B$8:C$11)</f>
        <v>II</v>
      </c>
      <c r="E33" s="6">
        <v>0.01556712962962963</v>
      </c>
      <c r="F33" s="10">
        <f t="shared" si="0"/>
        <v>0.01556712962962963</v>
      </c>
      <c r="G33" s="24">
        <f t="shared" si="1"/>
        <v>22</v>
      </c>
      <c r="H33" s="13">
        <f>RANK(F33,1:СПО!$F$8:$F$37,1)</f>
        <v>235</v>
      </c>
    </row>
    <row r="34" spans="1:8" ht="18.75" customHeight="1" thickBot="1">
      <c r="A34" s="12">
        <v>27</v>
      </c>
      <c r="B34" s="44" t="s">
        <v>46</v>
      </c>
      <c r="C34" s="61" t="s">
        <v>277</v>
      </c>
      <c r="D34" s="23" t="str">
        <f>LOOKUP(F34,Лист1!B$8:C$11)</f>
        <v>II</v>
      </c>
      <c r="E34" s="6">
        <v>0.01513888888888889</v>
      </c>
      <c r="F34" s="10">
        <f t="shared" si="0"/>
        <v>0.01513888888888889</v>
      </c>
      <c r="G34" s="24">
        <f t="shared" si="1"/>
        <v>16</v>
      </c>
      <c r="H34" s="13">
        <f>RANK(F34,1:СПО!$F$8:$F$37,1)</f>
        <v>179</v>
      </c>
    </row>
    <row r="35" spans="1:8" ht="18.75" customHeight="1" thickBot="1">
      <c r="A35" s="12">
        <v>28</v>
      </c>
      <c r="B35" s="44" t="s">
        <v>46</v>
      </c>
      <c r="C35" s="62" t="s">
        <v>278</v>
      </c>
      <c r="D35" s="23" t="str">
        <f>LOOKUP(F35,Лист1!B$8:C$11)</f>
        <v>II</v>
      </c>
      <c r="E35" s="6">
        <v>0.01513888888888889</v>
      </c>
      <c r="F35" s="10">
        <f t="shared" si="0"/>
        <v>0.01513888888888889</v>
      </c>
      <c r="G35" s="24">
        <f t="shared" si="1"/>
        <v>16</v>
      </c>
      <c r="H35" s="13">
        <f>RANK(F35,1:СПО!$F$8:$F$37,1)</f>
        <v>179</v>
      </c>
    </row>
    <row r="36" spans="1:8" ht="18.75" customHeight="1" thickBot="1">
      <c r="A36" s="12">
        <v>29</v>
      </c>
      <c r="B36" s="44" t="s">
        <v>46</v>
      </c>
      <c r="C36" s="99" t="s">
        <v>377</v>
      </c>
      <c r="D36" s="23" t="str">
        <f>LOOKUP(F36,Лист1!B$8:C$11)</f>
        <v>III</v>
      </c>
      <c r="E36" s="6">
        <v>0.016076388888888887</v>
      </c>
      <c r="F36" s="10">
        <f t="shared" si="0"/>
        <v>0.016076388888888887</v>
      </c>
      <c r="G36" s="24">
        <f t="shared" si="1"/>
        <v>27</v>
      </c>
      <c r="H36" s="13">
        <f>RANK(F36,1:СПО!$F$8:$F$37,1)</f>
        <v>304</v>
      </c>
    </row>
    <row r="37" spans="1:8" ht="18.75" customHeight="1" thickBot="1">
      <c r="A37" s="12">
        <v>30</v>
      </c>
      <c r="B37" s="44" t="s">
        <v>46</v>
      </c>
      <c r="C37" s="61" t="s">
        <v>279</v>
      </c>
      <c r="D37" s="23" t="str">
        <f>LOOKUP(F37,Лист1!B$8:C$11)</f>
        <v>Б/Р</v>
      </c>
      <c r="E37" s="6">
        <v>0.016493055555555556</v>
      </c>
      <c r="F37" s="10">
        <f t="shared" si="0"/>
        <v>0.016493055555555556</v>
      </c>
      <c r="G37" s="24">
        <f t="shared" si="1"/>
        <v>28</v>
      </c>
      <c r="H37" s="13">
        <f>RANK(F37,1:СПО!$F$8:$F$37,1)</f>
        <v>329</v>
      </c>
    </row>
    <row r="38" spans="3:7" ht="12.75">
      <c r="C38" s="116" t="s">
        <v>26</v>
      </c>
      <c r="D38" s="116"/>
      <c r="E38" s="116"/>
      <c r="F38" s="116"/>
      <c r="G38" s="14">
        <f>SUM(F8:F37)</f>
        <v>0.4576851851851852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C38:F38"/>
    <mergeCell ref="A1:G1"/>
    <mergeCell ref="A2:G2"/>
    <mergeCell ref="A3:G3"/>
    <mergeCell ref="A5:B5"/>
    <mergeCell ref="E5:F5"/>
    <mergeCell ref="A6:A7"/>
    <mergeCell ref="B6:B7"/>
    <mergeCell ref="A41:F41"/>
    <mergeCell ref="A40:F40"/>
    <mergeCell ref="A42:F42"/>
    <mergeCell ref="C6:C7"/>
    <mergeCell ref="D6:D7"/>
    <mergeCell ref="E6:F6"/>
  </mergeCells>
  <printOptions/>
  <pageMargins left="0.75" right="0.75" top="0.64" bottom="1" header="0.5" footer="0.5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SheetLayoutView="85" zoomScalePageLayoutView="0" workbookViewId="0" topLeftCell="A1">
      <selection activeCell="C38" sqref="C38:F38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25.125" style="0" customWidth="1"/>
    <col min="4" max="4" width="7.875" style="0" customWidth="1"/>
    <col min="5" max="6" width="10.25390625" style="0" bestFit="1" customWidth="1"/>
    <col min="7" max="7" width="11.625" style="0" bestFit="1" customWidth="1"/>
    <col min="8" max="8" width="10.25390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11</v>
      </c>
      <c r="E4" s="1"/>
      <c r="F4" s="1"/>
      <c r="G4" s="1"/>
    </row>
    <row r="5" spans="1:7" ht="15.75">
      <c r="A5" s="120" t="s">
        <v>1</v>
      </c>
      <c r="B5" s="120"/>
      <c r="C5" s="3">
        <v>10</v>
      </c>
      <c r="D5" s="4"/>
      <c r="E5" s="121" t="s">
        <v>2</v>
      </c>
      <c r="F5" s="121"/>
      <c r="G5" s="5">
        <v>0.0625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6.5" thickBot="1">
      <c r="A8" s="11">
        <v>1</v>
      </c>
      <c r="B8" s="49" t="s">
        <v>46</v>
      </c>
      <c r="C8" s="89" t="s">
        <v>281</v>
      </c>
      <c r="D8" s="23" t="str">
        <f>LOOKUP(F8,Лист1!B$8:C$11)</f>
        <v>II</v>
      </c>
      <c r="E8" s="6">
        <v>0.07747685185185185</v>
      </c>
      <c r="F8" s="10">
        <f>E8-$G$5</f>
        <v>0.014976851851851852</v>
      </c>
      <c r="G8" s="24">
        <f>RANK(F8,$F$8:$F$37,1)</f>
        <v>7</v>
      </c>
      <c r="H8" s="13">
        <f>RANK(F8,1:СПО!$F$8:$F$37,1)</f>
        <v>144</v>
      </c>
    </row>
    <row r="9" spans="1:8" ht="16.5" thickBot="1">
      <c r="A9" s="11">
        <v>2</v>
      </c>
      <c r="B9" s="49" t="s">
        <v>46</v>
      </c>
      <c r="C9" s="90" t="s">
        <v>282</v>
      </c>
      <c r="D9" s="23" t="str">
        <f>LOOKUP(F9,Лист1!B$8:C$11)</f>
        <v>I</v>
      </c>
      <c r="E9" s="6">
        <v>0.07729166666666666</v>
      </c>
      <c r="F9" s="10">
        <f aca="true" t="shared" si="0" ref="F9:F37">E9-$G$5</f>
        <v>0.014791666666666661</v>
      </c>
      <c r="G9" s="24">
        <f aca="true" t="shared" si="1" ref="G9:G37">RANK(F9,$F$8:$F$37,1)</f>
        <v>4</v>
      </c>
      <c r="H9" s="13">
        <f>RANK(F9,1:СПО!$F$8:$F$37,1)</f>
        <v>120</v>
      </c>
    </row>
    <row r="10" spans="1:8" ht="16.5" thickBot="1">
      <c r="A10" s="11">
        <v>3</v>
      </c>
      <c r="B10" s="49" t="s">
        <v>46</v>
      </c>
      <c r="C10" s="90" t="s">
        <v>442</v>
      </c>
      <c r="D10" s="23" t="str">
        <f>LOOKUP(F10,Лист1!B$8:C$11)</f>
        <v>I</v>
      </c>
      <c r="E10" s="6">
        <v>0.07653935185185186</v>
      </c>
      <c r="F10" s="10">
        <f t="shared" si="0"/>
        <v>0.014039351851851858</v>
      </c>
      <c r="G10" s="24">
        <f t="shared" si="1"/>
        <v>2</v>
      </c>
      <c r="H10" s="13">
        <f>RANK(F10,1:СПО!$F$8:$F$37,1)</f>
        <v>34</v>
      </c>
    </row>
    <row r="11" spans="1:8" ht="16.5" thickBot="1">
      <c r="A11" s="11">
        <v>4</v>
      </c>
      <c r="B11" s="49" t="s">
        <v>46</v>
      </c>
      <c r="C11" s="90" t="s">
        <v>283</v>
      </c>
      <c r="D11" s="23" t="str">
        <f>LOOKUP(F11,Лист1!B$8:C$11)</f>
        <v>I</v>
      </c>
      <c r="E11" s="6">
        <v>0.07716435185185185</v>
      </c>
      <c r="F11" s="10">
        <f t="shared" si="0"/>
        <v>0.014664351851851845</v>
      </c>
      <c r="G11" s="24">
        <f t="shared" si="1"/>
        <v>3</v>
      </c>
      <c r="H11" s="13">
        <f>RANK(F11,1:СПО!$F$8:$F$37,1)</f>
        <v>98</v>
      </c>
    </row>
    <row r="12" spans="1:8" ht="16.5" thickBot="1">
      <c r="A12" s="11">
        <v>5</v>
      </c>
      <c r="B12" s="49" t="s">
        <v>44</v>
      </c>
      <c r="C12" s="90" t="s">
        <v>284</v>
      </c>
      <c r="D12" s="23" t="str">
        <f>LOOKUP(F12,Лист1!B$8:C$11)</f>
        <v>I</v>
      </c>
      <c r="E12" s="6">
        <v>0.07731481481481482</v>
      </c>
      <c r="F12" s="10">
        <f t="shared" si="0"/>
        <v>0.014814814814814822</v>
      </c>
      <c r="G12" s="24">
        <f t="shared" si="1"/>
        <v>5</v>
      </c>
      <c r="H12" s="13">
        <f>RANK(F12,1:СПО!$F$8:$F$37,1)</f>
        <v>122</v>
      </c>
    </row>
    <row r="13" spans="1:8" ht="16.5" thickBot="1">
      <c r="A13" s="11">
        <v>6</v>
      </c>
      <c r="B13" s="49" t="s">
        <v>46</v>
      </c>
      <c r="C13" s="90" t="s">
        <v>285</v>
      </c>
      <c r="D13" s="23" t="str">
        <f>LOOKUP(F13,Лист1!B$8:C$11)</f>
        <v>Б/Р</v>
      </c>
      <c r="E13" s="6">
        <v>0.07925925925925927</v>
      </c>
      <c r="F13" s="10">
        <f t="shared" si="0"/>
        <v>0.016759259259259265</v>
      </c>
      <c r="G13" s="24">
        <f t="shared" si="1"/>
        <v>24</v>
      </c>
      <c r="H13" s="13">
        <f>RANK(F13,1:СПО!$F$8:$F$37,1)</f>
        <v>348</v>
      </c>
    </row>
    <row r="14" spans="1:8" ht="16.5" thickBot="1">
      <c r="A14" s="11">
        <v>7</v>
      </c>
      <c r="B14" s="49" t="s">
        <v>46</v>
      </c>
      <c r="C14" s="90" t="s">
        <v>286</v>
      </c>
      <c r="D14" s="23" t="str">
        <f>LOOKUP(F14,Лист1!B$8:C$11)</f>
        <v>II</v>
      </c>
      <c r="E14" s="6">
        <v>0.07759259259259259</v>
      </c>
      <c r="F14" s="10">
        <f t="shared" si="0"/>
        <v>0.015092592592592588</v>
      </c>
      <c r="G14" s="24">
        <f t="shared" si="1"/>
        <v>12</v>
      </c>
      <c r="H14" s="13">
        <f>RANK(F14,1:СПО!$F$8:$F$37,1)</f>
        <v>164</v>
      </c>
    </row>
    <row r="15" spans="1:8" ht="16.5" thickBot="1">
      <c r="A15" s="11">
        <v>8</v>
      </c>
      <c r="B15" s="49" t="s">
        <v>46</v>
      </c>
      <c r="C15" s="90" t="s">
        <v>287</v>
      </c>
      <c r="D15" s="23" t="str">
        <f>LOOKUP(F15,Лист1!B$8:C$11)</f>
        <v>II</v>
      </c>
      <c r="E15" s="6">
        <v>0.07783564814814815</v>
      </c>
      <c r="F15" s="10">
        <f t="shared" si="0"/>
        <v>0.015335648148148154</v>
      </c>
      <c r="G15" s="24">
        <f t="shared" si="1"/>
        <v>14</v>
      </c>
      <c r="H15" s="13">
        <f>RANK(F15,1:СПО!$F$8:$F$37,1)</f>
        <v>209</v>
      </c>
    </row>
    <row r="16" spans="1:8" ht="16.5" thickBot="1">
      <c r="A16" s="11">
        <v>9</v>
      </c>
      <c r="B16" s="49" t="s">
        <v>46</v>
      </c>
      <c r="C16" s="90" t="s">
        <v>288</v>
      </c>
      <c r="D16" s="23" t="str">
        <f>LOOKUP(F16,Лист1!B$8:C$11)</f>
        <v>II</v>
      </c>
      <c r="E16" s="6">
        <v>0.07751157407407407</v>
      </c>
      <c r="F16" s="10">
        <f t="shared" si="0"/>
        <v>0.015011574074074066</v>
      </c>
      <c r="G16" s="24">
        <f t="shared" si="1"/>
        <v>8</v>
      </c>
      <c r="H16" s="13">
        <f>RANK(F16,1:СПО!$F$8:$F$37,1)</f>
        <v>151</v>
      </c>
    </row>
    <row r="17" spans="1:8" ht="16.5" thickBot="1">
      <c r="A17" s="11">
        <v>10</v>
      </c>
      <c r="B17" s="49" t="s">
        <v>46</v>
      </c>
      <c r="C17" s="90" t="s">
        <v>289</v>
      </c>
      <c r="D17" s="23" t="str">
        <f>LOOKUP(F17,Лист1!B$8:C$11)</f>
        <v>I</v>
      </c>
      <c r="E17" s="6">
        <v>0.07736111111111112</v>
      </c>
      <c r="F17" s="10">
        <f t="shared" si="0"/>
        <v>0.014861111111111117</v>
      </c>
      <c r="G17" s="24">
        <f t="shared" si="1"/>
        <v>6</v>
      </c>
      <c r="H17" s="13">
        <f>RANK(F17,1:СПО!$F$8:$F$37,1)</f>
        <v>130</v>
      </c>
    </row>
    <row r="18" spans="1:8" ht="16.5" thickBot="1">
      <c r="A18" s="11">
        <v>11</v>
      </c>
      <c r="B18" s="49" t="s">
        <v>46</v>
      </c>
      <c r="C18" s="90" t="s">
        <v>290</v>
      </c>
      <c r="D18" s="23" t="str">
        <f>LOOKUP(F18,Лист1!B$8:C$11)</f>
        <v>II</v>
      </c>
      <c r="E18" s="6">
        <v>0.07751157407407407</v>
      </c>
      <c r="F18" s="10">
        <f t="shared" si="0"/>
        <v>0.015011574074074066</v>
      </c>
      <c r="G18" s="24">
        <f t="shared" si="1"/>
        <v>8</v>
      </c>
      <c r="H18" s="13">
        <f>RANK(F18,1:СПО!$F$8:$F$37,1)</f>
        <v>151</v>
      </c>
    </row>
    <row r="19" spans="1:8" ht="16.5" thickBot="1">
      <c r="A19" s="11">
        <v>12</v>
      </c>
      <c r="B19" s="49" t="s">
        <v>46</v>
      </c>
      <c r="C19" s="90" t="s">
        <v>291</v>
      </c>
      <c r="D19" s="23" t="str">
        <f>LOOKUP(F19,Лист1!B$8:C$11)</f>
        <v>II</v>
      </c>
      <c r="E19" s="6">
        <v>0.07782407407407409</v>
      </c>
      <c r="F19" s="10">
        <f t="shared" si="0"/>
        <v>0.015324074074074087</v>
      </c>
      <c r="G19" s="24">
        <f t="shared" si="1"/>
        <v>13</v>
      </c>
      <c r="H19" s="13">
        <f>RANK(F19,1:СПО!$F$8:$F$37,1)</f>
        <v>208</v>
      </c>
    </row>
    <row r="20" spans="1:8" ht="16.5" thickBot="1">
      <c r="A20" s="12">
        <v>13</v>
      </c>
      <c r="B20" s="49" t="s">
        <v>45</v>
      </c>
      <c r="C20" s="90" t="s">
        <v>292</v>
      </c>
      <c r="D20" s="23" t="str">
        <f>LOOKUP(F20,Лист1!B$8:C$11)</f>
        <v>Б/Р</v>
      </c>
      <c r="E20" s="6">
        <v>0.08153935185185185</v>
      </c>
      <c r="F20" s="10">
        <f t="shared" si="0"/>
        <v>0.01903935185185185</v>
      </c>
      <c r="G20" s="24">
        <f t="shared" si="1"/>
        <v>30</v>
      </c>
      <c r="H20" s="13">
        <f>RANK(F20,1:СПО!$F$8:$F$37,1)</f>
        <v>390</v>
      </c>
    </row>
    <row r="21" spans="1:8" ht="16.5" thickBot="1">
      <c r="A21" s="12">
        <v>14</v>
      </c>
      <c r="B21" s="49" t="s">
        <v>46</v>
      </c>
      <c r="C21" s="90" t="s">
        <v>293</v>
      </c>
      <c r="D21" s="23" t="str">
        <f>LOOKUP(F21,Лист1!B$8:C$11)</f>
        <v>II</v>
      </c>
      <c r="E21" s="6">
        <v>0.07758101851851852</v>
      </c>
      <c r="F21" s="10">
        <f t="shared" si="0"/>
        <v>0.015081018518518521</v>
      </c>
      <c r="G21" s="24">
        <f t="shared" si="1"/>
        <v>11</v>
      </c>
      <c r="H21" s="13">
        <f>RANK(F21,1:СПО!$F$8:$F$37,1)</f>
        <v>163</v>
      </c>
    </row>
    <row r="22" spans="1:8" ht="16.5" thickBot="1">
      <c r="A22" s="11">
        <v>15</v>
      </c>
      <c r="B22" s="49" t="s">
        <v>46</v>
      </c>
      <c r="C22" s="90" t="s">
        <v>294</v>
      </c>
      <c r="D22" s="23" t="str">
        <f>LOOKUP(F22,Лист1!B$8:C$11)</f>
        <v>Б/Р</v>
      </c>
      <c r="E22" s="6">
        <v>0.07903935185185186</v>
      </c>
      <c r="F22" s="10">
        <f t="shared" si="0"/>
        <v>0.01653935185185186</v>
      </c>
      <c r="G22" s="24">
        <f t="shared" si="1"/>
        <v>23</v>
      </c>
      <c r="H22" s="13">
        <f>RANK(F22,1:СПО!$F$8:$F$37,1)</f>
        <v>337</v>
      </c>
    </row>
    <row r="23" spans="1:8" ht="16.5" thickBot="1">
      <c r="A23" s="11">
        <v>16</v>
      </c>
      <c r="B23" s="49" t="s">
        <v>46</v>
      </c>
      <c r="C23" s="90" t="s">
        <v>443</v>
      </c>
      <c r="D23" s="23" t="str">
        <f>LOOKUP(F23,Лист1!B$8:C$11)</f>
        <v>II</v>
      </c>
      <c r="E23" s="6">
        <v>0.07756944444444445</v>
      </c>
      <c r="F23" s="10">
        <f t="shared" si="0"/>
        <v>0.015069444444444455</v>
      </c>
      <c r="G23" s="24">
        <f t="shared" si="1"/>
        <v>10</v>
      </c>
      <c r="H23" s="13">
        <f>RANK(F23,1:СПО!$F$8:$F$37,1)</f>
        <v>162</v>
      </c>
    </row>
    <row r="24" spans="1:8" ht="16.5" thickBot="1">
      <c r="A24" s="11">
        <v>17</v>
      </c>
      <c r="B24" s="49" t="s">
        <v>46</v>
      </c>
      <c r="C24" s="90" t="s">
        <v>295</v>
      </c>
      <c r="D24" s="23" t="str">
        <f>LOOKUP(F24,Лист1!B$8:C$11)</f>
        <v>Б/Р</v>
      </c>
      <c r="E24" s="6">
        <v>0.08116898148148148</v>
      </c>
      <c r="F24" s="10">
        <f t="shared" si="0"/>
        <v>0.01866898148148148</v>
      </c>
      <c r="G24" s="24">
        <f t="shared" si="1"/>
        <v>29</v>
      </c>
      <c r="H24" s="13">
        <f>RANK(F24,1:СПО!$F$8:$F$37,1)</f>
        <v>386</v>
      </c>
    </row>
    <row r="25" spans="1:8" ht="16.5" thickBot="1">
      <c r="A25" s="11">
        <v>18</v>
      </c>
      <c r="B25" s="49" t="s">
        <v>46</v>
      </c>
      <c r="C25" s="90" t="s">
        <v>296</v>
      </c>
      <c r="D25" s="23" t="str">
        <f>LOOKUP(F25,Лист1!B$8:C$11)</f>
        <v>Б/Р</v>
      </c>
      <c r="E25" s="6">
        <v>0.07979166666666666</v>
      </c>
      <c r="F25" s="10">
        <f t="shared" si="0"/>
        <v>0.017291666666666664</v>
      </c>
      <c r="G25" s="24">
        <f t="shared" si="1"/>
        <v>26</v>
      </c>
      <c r="H25" s="13">
        <f>RANK(F25,1:СПО!$F$8:$F$37,1)</f>
        <v>362</v>
      </c>
    </row>
    <row r="26" spans="1:8" ht="16.5" thickBot="1">
      <c r="A26" s="11">
        <v>19</v>
      </c>
      <c r="B26" s="49" t="s">
        <v>46</v>
      </c>
      <c r="C26" s="90" t="s">
        <v>297</v>
      </c>
      <c r="D26" s="23" t="str">
        <f>LOOKUP(F26,Лист1!B$8:C$11)</f>
        <v>III</v>
      </c>
      <c r="E26" s="6">
        <v>0.07819444444444444</v>
      </c>
      <c r="F26" s="10">
        <f t="shared" si="0"/>
        <v>0.01569444444444444</v>
      </c>
      <c r="G26" s="24">
        <f t="shared" si="1"/>
        <v>16</v>
      </c>
      <c r="H26" s="13">
        <f>RANK(F26,1:СПО!$F$8:$F$37,1)</f>
        <v>250</v>
      </c>
    </row>
    <row r="27" spans="1:8" ht="16.5" thickBot="1">
      <c r="A27" s="11">
        <v>20</v>
      </c>
      <c r="B27" s="49" t="s">
        <v>46</v>
      </c>
      <c r="C27" s="90" t="s">
        <v>298</v>
      </c>
      <c r="D27" s="23" t="str">
        <f>LOOKUP(F27,Лист1!B$8:C$11)</f>
        <v>III</v>
      </c>
      <c r="E27" s="6">
        <v>0.07824074074074074</v>
      </c>
      <c r="F27" s="10">
        <f t="shared" si="0"/>
        <v>0.015740740740740736</v>
      </c>
      <c r="G27" s="24">
        <f t="shared" si="1"/>
        <v>18</v>
      </c>
      <c r="H27" s="13">
        <f>RANK(F27,1:СПО!$F$8:$F$37,1)</f>
        <v>262</v>
      </c>
    </row>
    <row r="28" spans="1:8" ht="16.5" thickBot="1">
      <c r="A28" s="12">
        <v>21</v>
      </c>
      <c r="B28" s="49" t="s">
        <v>46</v>
      </c>
      <c r="C28" s="90" t="s">
        <v>444</v>
      </c>
      <c r="D28" s="23" t="str">
        <f>LOOKUP(F28,Лист1!B$8:C$11)</f>
        <v>II</v>
      </c>
      <c r="E28" s="6">
        <v>0.07800925925925926</v>
      </c>
      <c r="F28" s="10">
        <f t="shared" si="0"/>
        <v>0.015509259259259264</v>
      </c>
      <c r="G28" s="24">
        <f t="shared" si="1"/>
        <v>15</v>
      </c>
      <c r="H28" s="13">
        <f>RANK(F28,1:СПО!$F$8:$F$37,1)</f>
        <v>227</v>
      </c>
    </row>
    <row r="29" spans="1:8" ht="16.5" thickBot="1">
      <c r="A29" s="12">
        <v>22</v>
      </c>
      <c r="B29" s="49" t="s">
        <v>46</v>
      </c>
      <c r="C29" s="90" t="s">
        <v>299</v>
      </c>
      <c r="D29" s="23" t="str">
        <f>LOOKUP(F29,Лист1!B$8:C$11)</f>
        <v>Б/Р</v>
      </c>
      <c r="E29" s="6">
        <v>0.07900462962962963</v>
      </c>
      <c r="F29" s="10">
        <f t="shared" si="0"/>
        <v>0.016504629629629633</v>
      </c>
      <c r="G29" s="24">
        <f t="shared" si="1"/>
        <v>22</v>
      </c>
      <c r="H29" s="13">
        <f>RANK(F29,1:СПО!$F$8:$F$37,1)</f>
        <v>334</v>
      </c>
    </row>
    <row r="30" spans="1:8" ht="16.5" thickBot="1">
      <c r="A30" s="12">
        <v>23</v>
      </c>
      <c r="B30" s="49" t="s">
        <v>46</v>
      </c>
      <c r="C30" s="90" t="s">
        <v>300</v>
      </c>
      <c r="D30" s="23" t="str">
        <f>LOOKUP(F30,Лист1!B$8:C$11)</f>
        <v>Б/Р</v>
      </c>
      <c r="E30" s="6">
        <v>0.07997685185185184</v>
      </c>
      <c r="F30" s="10">
        <f t="shared" si="0"/>
        <v>0.01747685185185184</v>
      </c>
      <c r="G30" s="24">
        <f t="shared" si="1"/>
        <v>27</v>
      </c>
      <c r="H30" s="13">
        <f>RANK(F30,1:СПО!$F$8:$F$37,1)</f>
        <v>365</v>
      </c>
    </row>
    <row r="31" spans="1:8" ht="16.5" thickBot="1">
      <c r="A31" s="12">
        <v>24</v>
      </c>
      <c r="B31" s="49" t="s">
        <v>46</v>
      </c>
      <c r="C31" s="90" t="s">
        <v>301</v>
      </c>
      <c r="D31" s="23" t="str">
        <f>LOOKUP(F31,Лист1!B$8:C$11)</f>
        <v>I</v>
      </c>
      <c r="E31" s="6">
        <v>0.07637731481481481</v>
      </c>
      <c r="F31" s="10">
        <f t="shared" si="0"/>
        <v>0.013877314814814815</v>
      </c>
      <c r="G31" s="24">
        <f t="shared" si="1"/>
        <v>1</v>
      </c>
      <c r="H31" s="13">
        <f>RANK(F31,1:СПО!$F$8:$F$37,1)</f>
        <v>28</v>
      </c>
    </row>
    <row r="32" spans="1:8" ht="16.5" thickBot="1">
      <c r="A32" s="12">
        <v>25</v>
      </c>
      <c r="B32" s="49" t="s">
        <v>46</v>
      </c>
      <c r="C32" s="90" t="s">
        <v>302</v>
      </c>
      <c r="D32" s="23" t="str">
        <f>LOOKUP(F32,Лист1!B$8:C$11)</f>
        <v>Б/Р</v>
      </c>
      <c r="E32" s="6">
        <v>0.0789699074074074</v>
      </c>
      <c r="F32" s="10">
        <f t="shared" si="0"/>
        <v>0.016469907407407405</v>
      </c>
      <c r="G32" s="24">
        <f t="shared" si="1"/>
        <v>21</v>
      </c>
      <c r="H32" s="13">
        <f>RANK(F32,1:СПО!$F$8:$F$37,1)</f>
        <v>326</v>
      </c>
    </row>
    <row r="33" spans="1:8" ht="16.5" thickBot="1">
      <c r="A33" s="12">
        <v>26</v>
      </c>
      <c r="B33" s="49" t="s">
        <v>46</v>
      </c>
      <c r="C33" s="90" t="s">
        <v>303</v>
      </c>
      <c r="D33" s="23" t="str">
        <f>LOOKUP(F33,Лист1!B$8:C$11)</f>
        <v>III</v>
      </c>
      <c r="E33" s="6">
        <v>0.07869212962962963</v>
      </c>
      <c r="F33" s="10">
        <f t="shared" si="0"/>
        <v>0.016192129629629626</v>
      </c>
      <c r="G33" s="24">
        <f t="shared" si="1"/>
        <v>19</v>
      </c>
      <c r="H33" s="13">
        <f>RANK(F33,1:СПО!$F$8:$F$37,1)</f>
        <v>308</v>
      </c>
    </row>
    <row r="34" spans="1:8" ht="16.5" thickBot="1">
      <c r="A34" s="12">
        <v>27</v>
      </c>
      <c r="B34" s="49" t="s">
        <v>46</v>
      </c>
      <c r="C34" s="90" t="s">
        <v>304</v>
      </c>
      <c r="D34" s="23" t="str">
        <f>LOOKUP(F34,Лист1!B$8:C$11)</f>
        <v>III</v>
      </c>
      <c r="E34" s="6">
        <v>0.07820601851851851</v>
      </c>
      <c r="F34" s="10">
        <f t="shared" si="0"/>
        <v>0.015706018518518508</v>
      </c>
      <c r="G34" s="24">
        <f t="shared" si="1"/>
        <v>17</v>
      </c>
      <c r="H34" s="13">
        <f>RANK(F34,1:СПО!$F$8:$F$37,1)</f>
        <v>251</v>
      </c>
    </row>
    <row r="35" spans="1:8" ht="16.5" thickBot="1">
      <c r="A35" s="12">
        <v>28</v>
      </c>
      <c r="B35" s="49" t="s">
        <v>46</v>
      </c>
      <c r="C35" s="90" t="s">
        <v>305</v>
      </c>
      <c r="D35" s="23" t="str">
        <f>LOOKUP(F35,Лист1!B$8:C$11)</f>
        <v>Б/Р</v>
      </c>
      <c r="E35" s="6">
        <v>0.07925925925925927</v>
      </c>
      <c r="F35" s="10">
        <f t="shared" si="0"/>
        <v>0.016759259259259265</v>
      </c>
      <c r="G35" s="24">
        <f t="shared" si="1"/>
        <v>24</v>
      </c>
      <c r="H35" s="13">
        <f>RANK(F35,1:СПО!$F$8:$F$37,1)</f>
        <v>348</v>
      </c>
    </row>
    <row r="36" spans="1:8" ht="16.5" thickBot="1">
      <c r="A36" s="12">
        <v>29</v>
      </c>
      <c r="B36" s="49" t="s">
        <v>46</v>
      </c>
      <c r="C36" s="91" t="s">
        <v>306</v>
      </c>
      <c r="D36" s="23" t="str">
        <f>LOOKUP(F36,Лист1!B$8:C$11)</f>
        <v>Б/Р</v>
      </c>
      <c r="E36" s="6">
        <v>0.07891203703703703</v>
      </c>
      <c r="F36" s="10">
        <f t="shared" si="0"/>
        <v>0.01641203703703703</v>
      </c>
      <c r="G36" s="24">
        <f t="shared" si="1"/>
        <v>20</v>
      </c>
      <c r="H36" s="13">
        <f>RANK(F36,1:СПО!$F$8:$F$37,1)</f>
        <v>320</v>
      </c>
    </row>
    <row r="37" spans="1:8" ht="16.5" thickBot="1">
      <c r="A37" s="12">
        <v>30</v>
      </c>
      <c r="B37" s="49" t="s">
        <v>46</v>
      </c>
      <c r="C37" s="90" t="s">
        <v>307</v>
      </c>
      <c r="D37" s="23" t="str">
        <f>LOOKUP(F37,Лист1!B$8:C$11)</f>
        <v>Б/Р</v>
      </c>
      <c r="E37" s="6">
        <v>0.08094907407407408</v>
      </c>
      <c r="F37" s="10">
        <f t="shared" si="0"/>
        <v>0.018449074074074076</v>
      </c>
      <c r="G37" s="24">
        <f t="shared" si="1"/>
        <v>28</v>
      </c>
      <c r="H37" s="13">
        <f>RANK(F37,1:СПО!$F$8:$F$37,1)</f>
        <v>383</v>
      </c>
    </row>
    <row r="38" spans="3:7" ht="15">
      <c r="C38" s="116" t="s">
        <v>26</v>
      </c>
      <c r="D38" s="116"/>
      <c r="E38" s="116"/>
      <c r="F38" s="116"/>
      <c r="G38" s="18">
        <f>SUM(F8:F37)</f>
        <v>0.4771643518518518</v>
      </c>
    </row>
    <row r="40" spans="1:6" ht="12.75">
      <c r="A40" s="111" t="s">
        <v>36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42:F42"/>
    <mergeCell ref="A40:F40"/>
    <mergeCell ref="A41:F41"/>
    <mergeCell ref="C38:F38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SheetLayoutView="85" zoomScalePageLayoutView="0" workbookViewId="0" topLeftCell="A1">
      <selection activeCell="C38" sqref="C38:F38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30.375" style="0" customWidth="1"/>
    <col min="4" max="4" width="7.875" style="0" customWidth="1"/>
    <col min="5" max="5" width="10.625" style="0" bestFit="1" customWidth="1"/>
    <col min="6" max="6" width="10.875" style="7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12</v>
      </c>
      <c r="E4" s="1"/>
      <c r="F4" s="33"/>
      <c r="G4" s="1"/>
    </row>
    <row r="5" spans="1:7" ht="15.75">
      <c r="A5" s="120" t="s">
        <v>1</v>
      </c>
      <c r="B5" s="120"/>
      <c r="C5" s="3">
        <v>11</v>
      </c>
      <c r="D5" s="4"/>
      <c r="E5" s="121" t="s">
        <v>2</v>
      </c>
      <c r="F5" s="121"/>
      <c r="G5" s="5">
        <v>0.06944444444444443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5.75">
      <c r="A7" s="122"/>
      <c r="B7" s="123"/>
      <c r="C7" s="123"/>
      <c r="D7" s="114"/>
      <c r="E7" s="21" t="s">
        <v>8</v>
      </c>
      <c r="F7" s="22" t="s">
        <v>9</v>
      </c>
      <c r="G7" s="115"/>
      <c r="H7" s="115"/>
    </row>
    <row r="8" spans="1:8" ht="18.75" customHeight="1">
      <c r="A8" s="56">
        <v>1</v>
      </c>
      <c r="B8" s="84" t="s">
        <v>46</v>
      </c>
      <c r="C8" s="96" t="s">
        <v>137</v>
      </c>
      <c r="D8" s="57" t="str">
        <f>LOOKUP(F8,Лист1!B$8:C$11)</f>
        <v>II</v>
      </c>
      <c r="E8" s="6">
        <v>0.08484953703703703</v>
      </c>
      <c r="F8" s="34">
        <f>E8-$G$5</f>
        <v>0.015405092592592595</v>
      </c>
      <c r="G8" s="24">
        <f>RANK(F8,$F$8:$F$37,1)</f>
        <v>17</v>
      </c>
      <c r="H8" s="13">
        <f>RANK(F8,1:СПО!$F$8:$F$37,1)</f>
        <v>218</v>
      </c>
    </row>
    <row r="9" spans="1:8" ht="18.75" customHeight="1">
      <c r="A9" s="56">
        <v>2</v>
      </c>
      <c r="B9" s="84" t="s">
        <v>46</v>
      </c>
      <c r="C9" s="96" t="s">
        <v>138</v>
      </c>
      <c r="D9" s="57" t="str">
        <f>LOOKUP(F9,Лист1!B$8:C$11)</f>
        <v>I</v>
      </c>
      <c r="E9" s="6">
        <v>0.0840162037037037</v>
      </c>
      <c r="F9" s="34">
        <f aca="true" t="shared" si="0" ref="F9:F37">E9-$G$5</f>
        <v>0.01457175925925927</v>
      </c>
      <c r="G9" s="24">
        <f aca="true" t="shared" si="1" ref="G9:G37">RANK(F9,$F$8:$F$37,1)</f>
        <v>6</v>
      </c>
      <c r="H9" s="13">
        <f>RANK(F9,1:СПО!$F$8:$F$37,1)</f>
        <v>89</v>
      </c>
    </row>
    <row r="10" spans="1:8" ht="18.75" customHeight="1">
      <c r="A10" s="56">
        <v>3</v>
      </c>
      <c r="B10" s="84" t="s">
        <v>46</v>
      </c>
      <c r="C10" s="96" t="s">
        <v>136</v>
      </c>
      <c r="D10" s="57" t="str">
        <f>LOOKUP(F10,Лист1!B$8:C$11)</f>
        <v>III</v>
      </c>
      <c r="E10" s="6">
        <v>0.08552083333333334</v>
      </c>
      <c r="F10" s="34">
        <f t="shared" si="0"/>
        <v>0.016076388888888904</v>
      </c>
      <c r="G10" s="24">
        <f t="shared" si="1"/>
        <v>23</v>
      </c>
      <c r="H10" s="13">
        <f>RANK(F10,1:СПО!$F$8:$F$37,1)</f>
        <v>306</v>
      </c>
    </row>
    <row r="11" spans="1:8" ht="18.75" customHeight="1">
      <c r="A11" s="56">
        <v>4</v>
      </c>
      <c r="B11" s="84" t="s">
        <v>46</v>
      </c>
      <c r="C11" s="96" t="s">
        <v>308</v>
      </c>
      <c r="D11" s="57" t="str">
        <f>LOOKUP(F11,Лист1!B$8:C$11)</f>
        <v>II</v>
      </c>
      <c r="E11" s="6">
        <v>0.08454861111111112</v>
      </c>
      <c r="F11" s="34">
        <f t="shared" si="0"/>
        <v>0.015104166666666682</v>
      </c>
      <c r="G11" s="24">
        <f t="shared" si="1"/>
        <v>10</v>
      </c>
      <c r="H11" s="13">
        <f>RANK(F11,1:СПО!$F$8:$F$37,1)</f>
        <v>172</v>
      </c>
    </row>
    <row r="12" spans="1:8" ht="18.75" customHeight="1">
      <c r="A12" s="56">
        <v>5</v>
      </c>
      <c r="B12" s="84" t="s">
        <v>46</v>
      </c>
      <c r="C12" s="96" t="s">
        <v>309</v>
      </c>
      <c r="D12" s="57" t="str">
        <f>LOOKUP(F12,Лист1!B$8:C$11)</f>
        <v>II</v>
      </c>
      <c r="E12" s="6">
        <v>0.08480324074074075</v>
      </c>
      <c r="F12" s="34">
        <f t="shared" si="0"/>
        <v>0.015358796296296315</v>
      </c>
      <c r="G12" s="24">
        <f t="shared" si="1"/>
        <v>15</v>
      </c>
      <c r="H12" s="13">
        <f>RANK(F12,1:СПО!$F$8:$F$37,1)</f>
        <v>214</v>
      </c>
    </row>
    <row r="13" spans="1:8" ht="18.75" customHeight="1">
      <c r="A13" s="56">
        <v>6</v>
      </c>
      <c r="B13" s="84" t="s">
        <v>46</v>
      </c>
      <c r="C13" s="96" t="s">
        <v>310</v>
      </c>
      <c r="D13" s="57" t="str">
        <f>LOOKUP(F13,Лист1!B$8:C$11)</f>
        <v>II</v>
      </c>
      <c r="E13" s="6">
        <v>0.0845601851851852</v>
      </c>
      <c r="F13" s="34">
        <f t="shared" si="0"/>
        <v>0.015115740740740763</v>
      </c>
      <c r="G13" s="24">
        <f t="shared" si="1"/>
        <v>11</v>
      </c>
      <c r="H13" s="13">
        <f>RANK(F13,1:СПО!$F$8:$F$37,1)</f>
        <v>174</v>
      </c>
    </row>
    <row r="14" spans="1:8" ht="18.75" customHeight="1">
      <c r="A14" s="56">
        <v>7</v>
      </c>
      <c r="B14" s="84" t="s">
        <v>46</v>
      </c>
      <c r="C14" s="96" t="s">
        <v>311</v>
      </c>
      <c r="D14" s="57" t="str">
        <f>LOOKUP(F14,Лист1!B$8:C$11)</f>
        <v>II</v>
      </c>
      <c r="E14" s="6">
        <v>0.08458333333333333</v>
      </c>
      <c r="F14" s="34">
        <f t="shared" si="0"/>
        <v>0.015138888888888896</v>
      </c>
      <c r="G14" s="24">
        <f t="shared" si="1"/>
        <v>12</v>
      </c>
      <c r="H14" s="13">
        <f>RANK(F14,1:СПО!$F$8:$F$37,1)</f>
        <v>182</v>
      </c>
    </row>
    <row r="15" spans="1:8" ht="18.75" customHeight="1">
      <c r="A15" s="56">
        <v>8</v>
      </c>
      <c r="B15" s="84" t="s">
        <v>46</v>
      </c>
      <c r="C15" s="96" t="s">
        <v>312</v>
      </c>
      <c r="D15" s="57" t="str">
        <f>LOOKUP(F15,Лист1!B$8:C$11)</f>
        <v>I</v>
      </c>
      <c r="E15" s="6">
        <v>0.08402777777777777</v>
      </c>
      <c r="F15" s="34">
        <f t="shared" si="0"/>
        <v>0.014583333333333337</v>
      </c>
      <c r="G15" s="24">
        <f t="shared" si="1"/>
        <v>7</v>
      </c>
      <c r="H15" s="13">
        <f>RANK(F15,1:СПО!$F$8:$F$37,1)</f>
        <v>91</v>
      </c>
    </row>
    <row r="16" spans="1:8" ht="18.75" customHeight="1">
      <c r="A16" s="56">
        <v>9</v>
      </c>
      <c r="B16" s="84" t="s">
        <v>46</v>
      </c>
      <c r="C16" s="96" t="s">
        <v>139</v>
      </c>
      <c r="D16" s="57" t="str">
        <f>LOOKUP(F16,Лист1!B$8:C$11)</f>
        <v>I</v>
      </c>
      <c r="E16" s="6">
        <v>0.08304398148148148</v>
      </c>
      <c r="F16" s="34">
        <f t="shared" si="0"/>
        <v>0.013599537037037049</v>
      </c>
      <c r="G16" s="24">
        <f t="shared" si="1"/>
        <v>2</v>
      </c>
      <c r="H16" s="13">
        <f>RANK(F16,1:СПО!$F$8:$F$37,1)</f>
        <v>15</v>
      </c>
    </row>
    <row r="17" spans="1:8" ht="18.75" customHeight="1">
      <c r="A17" s="56">
        <v>10</v>
      </c>
      <c r="B17" s="84" t="s">
        <v>46</v>
      </c>
      <c r="C17" s="96" t="s">
        <v>313</v>
      </c>
      <c r="D17" s="57" t="str">
        <f>LOOKUP(F17,Лист1!B$8:C$11)</f>
        <v>II</v>
      </c>
      <c r="E17" s="6">
        <v>0.08449074074074074</v>
      </c>
      <c r="F17" s="34">
        <f t="shared" si="0"/>
        <v>0.015046296296296308</v>
      </c>
      <c r="G17" s="24">
        <f t="shared" si="1"/>
        <v>9</v>
      </c>
      <c r="H17" s="13">
        <f>RANK(F17,1:СПО!$F$8:$F$37,1)</f>
        <v>160</v>
      </c>
    </row>
    <row r="18" spans="1:8" ht="18.75" customHeight="1">
      <c r="A18" s="56">
        <v>11</v>
      </c>
      <c r="B18" s="84" t="s">
        <v>46</v>
      </c>
      <c r="C18" s="97" t="s">
        <v>314</v>
      </c>
      <c r="D18" s="57" t="str">
        <f>LOOKUP(F18,Лист1!B$8:C$11)</f>
        <v>I</v>
      </c>
      <c r="E18" s="6">
        <v>0.08394675925925926</v>
      </c>
      <c r="F18" s="34">
        <f t="shared" si="0"/>
        <v>0.014502314814814829</v>
      </c>
      <c r="G18" s="24">
        <f t="shared" si="1"/>
        <v>5</v>
      </c>
      <c r="H18" s="13">
        <f>RANK(F18,1:СПО!$F$8:$F$37,1)</f>
        <v>81</v>
      </c>
    </row>
    <row r="19" spans="1:8" ht="18.75" customHeight="1">
      <c r="A19" s="56">
        <v>12</v>
      </c>
      <c r="B19" s="84" t="s">
        <v>46</v>
      </c>
      <c r="C19" s="96" t="s">
        <v>140</v>
      </c>
      <c r="D19" s="57" t="str">
        <f>LOOKUP(F19,Лист1!B$8:C$11)</f>
        <v>I</v>
      </c>
      <c r="E19" s="6">
        <v>0.08359953703703704</v>
      </c>
      <c r="F19" s="34">
        <f t="shared" si="0"/>
        <v>0.014155092592592608</v>
      </c>
      <c r="G19" s="24">
        <f t="shared" si="1"/>
        <v>3</v>
      </c>
      <c r="H19" s="13">
        <f>RANK(F19,1:СПО!$F$8:$F$37,1)</f>
        <v>40</v>
      </c>
    </row>
    <row r="20" spans="1:8" ht="18.75" customHeight="1">
      <c r="A20" s="58">
        <v>13</v>
      </c>
      <c r="B20" s="84" t="s">
        <v>46</v>
      </c>
      <c r="C20" s="97" t="s">
        <v>315</v>
      </c>
      <c r="D20" s="57" t="str">
        <f>LOOKUP(F20,Лист1!B$8:C$11)</f>
        <v>III</v>
      </c>
      <c r="E20" s="6">
        <v>0.08567129629629629</v>
      </c>
      <c r="F20" s="34">
        <f t="shared" si="0"/>
        <v>0.016226851851851853</v>
      </c>
      <c r="G20" s="24">
        <f t="shared" si="1"/>
        <v>24</v>
      </c>
      <c r="H20" s="13">
        <f>RANK(F20,1:СПО!$F$8:$F$37,1)</f>
        <v>309</v>
      </c>
    </row>
    <row r="21" spans="1:8" ht="18.75" customHeight="1">
      <c r="A21" s="58">
        <v>14</v>
      </c>
      <c r="B21" s="84" t="s">
        <v>46</v>
      </c>
      <c r="C21" s="97" t="s">
        <v>142</v>
      </c>
      <c r="D21" s="57" t="str">
        <f>LOOKUP(F21,Лист1!B$8:C$11)</f>
        <v>I</v>
      </c>
      <c r="E21" s="6">
        <v>0.08246527777777778</v>
      </c>
      <c r="F21" s="34">
        <f t="shared" si="0"/>
        <v>0.013020833333333343</v>
      </c>
      <c r="G21" s="24">
        <f t="shared" si="1"/>
        <v>1</v>
      </c>
      <c r="H21" s="13">
        <f>RANK(F21,1:СПО!$F$8:$F$37,1)</f>
        <v>6</v>
      </c>
    </row>
    <row r="22" spans="1:8" ht="18.75" customHeight="1">
      <c r="A22" s="56">
        <v>15</v>
      </c>
      <c r="B22" s="84" t="s">
        <v>46</v>
      </c>
      <c r="C22" s="96" t="s">
        <v>141</v>
      </c>
      <c r="D22" s="57" t="str">
        <f>LOOKUP(F22,Лист1!B$8:C$11)</f>
        <v>III</v>
      </c>
      <c r="E22" s="6">
        <v>0.08518518518518518</v>
      </c>
      <c r="F22" s="34">
        <f t="shared" si="0"/>
        <v>0.01574074074074075</v>
      </c>
      <c r="G22" s="24">
        <f t="shared" si="1"/>
        <v>21</v>
      </c>
      <c r="H22" s="13">
        <f>RANK(F22,1:СПО!$F$8:$F$37,1)</f>
        <v>264</v>
      </c>
    </row>
    <row r="23" spans="1:8" ht="18.75" customHeight="1">
      <c r="A23" s="56">
        <v>16</v>
      </c>
      <c r="B23" s="84" t="s">
        <v>46</v>
      </c>
      <c r="C23" s="96" t="s">
        <v>316</v>
      </c>
      <c r="D23" s="57" t="str">
        <f>LOOKUP(F23,Лист1!B$8:C$11)</f>
        <v>II</v>
      </c>
      <c r="E23" s="6">
        <v>0.08479166666666667</v>
      </c>
      <c r="F23" s="34">
        <f t="shared" si="0"/>
        <v>0.015347222222222234</v>
      </c>
      <c r="G23" s="24">
        <f t="shared" si="1"/>
        <v>14</v>
      </c>
      <c r="H23" s="13">
        <f>RANK(F23,1:СПО!$F$8:$F$37,1)</f>
        <v>211</v>
      </c>
    </row>
    <row r="24" spans="1:8" ht="18.75" customHeight="1">
      <c r="A24" s="56">
        <v>17</v>
      </c>
      <c r="B24" s="84" t="s">
        <v>46</v>
      </c>
      <c r="C24" s="96" t="s">
        <v>317</v>
      </c>
      <c r="D24" s="57" t="str">
        <f>LOOKUP(F24,Лист1!B$8:C$11)</f>
        <v>I</v>
      </c>
      <c r="E24" s="6">
        <v>0.08410879629629629</v>
      </c>
      <c r="F24" s="34">
        <f t="shared" si="0"/>
        <v>0.014664351851851859</v>
      </c>
      <c r="G24" s="24">
        <f t="shared" si="1"/>
        <v>8</v>
      </c>
      <c r="H24" s="13">
        <f>RANK(F24,1:СПО!$F$8:$F$37,1)</f>
        <v>100</v>
      </c>
    </row>
    <row r="25" spans="1:8" ht="18.75" customHeight="1">
      <c r="A25" s="56">
        <v>18</v>
      </c>
      <c r="B25" s="84" t="s">
        <v>46</v>
      </c>
      <c r="C25" s="96" t="s">
        <v>318</v>
      </c>
      <c r="D25" s="57" t="str">
        <f>LOOKUP(F25,Лист1!B$8:C$11)</f>
        <v>III</v>
      </c>
      <c r="E25" s="6">
        <v>0.08533564814814815</v>
      </c>
      <c r="F25" s="34">
        <f t="shared" si="0"/>
        <v>0.015891203703703713</v>
      </c>
      <c r="G25" s="24">
        <f t="shared" si="1"/>
        <v>22</v>
      </c>
      <c r="H25" s="13">
        <f>RANK(F25,1:СПО!$F$8:$F$37,1)</f>
        <v>285</v>
      </c>
    </row>
    <row r="26" spans="1:8" ht="18.75" customHeight="1">
      <c r="A26" s="56">
        <v>19</v>
      </c>
      <c r="B26" s="84" t="s">
        <v>46</v>
      </c>
      <c r="C26" s="96" t="s">
        <v>144</v>
      </c>
      <c r="D26" s="57" t="str">
        <f>LOOKUP(F26,Лист1!B$8:C$11)</f>
        <v>II</v>
      </c>
      <c r="E26" s="6">
        <v>0.08491898148148148</v>
      </c>
      <c r="F26" s="34">
        <f t="shared" si="0"/>
        <v>0.01547453703703705</v>
      </c>
      <c r="G26" s="24">
        <f t="shared" si="1"/>
        <v>18</v>
      </c>
      <c r="H26" s="13">
        <f>RANK(F26,1:СПО!$F$8:$F$37,1)</f>
        <v>224</v>
      </c>
    </row>
    <row r="27" spans="1:8" ht="18.75" customHeight="1">
      <c r="A27" s="56">
        <v>20</v>
      </c>
      <c r="B27" s="84" t="s">
        <v>46</v>
      </c>
      <c r="C27" s="96" t="s">
        <v>319</v>
      </c>
      <c r="D27" s="57" t="str">
        <f>LOOKUP(F27,Лист1!B$8:C$11)</f>
        <v>I</v>
      </c>
      <c r="E27" s="6">
        <v>0.08391203703703703</v>
      </c>
      <c r="F27" s="34">
        <f t="shared" si="0"/>
        <v>0.014467592592592601</v>
      </c>
      <c r="G27" s="24">
        <f t="shared" si="1"/>
        <v>4</v>
      </c>
      <c r="H27" s="13">
        <f>RANK(F27,1:СПО!$F$8:$F$37,1)</f>
        <v>78</v>
      </c>
    </row>
    <row r="28" spans="1:8" ht="18.75" customHeight="1">
      <c r="A28" s="58">
        <v>21</v>
      </c>
      <c r="B28" s="84" t="s">
        <v>46</v>
      </c>
      <c r="C28" s="96" t="s">
        <v>320</v>
      </c>
      <c r="D28" s="57" t="str">
        <f>LOOKUP(F28,Лист1!B$8:C$11)</f>
        <v>II</v>
      </c>
      <c r="E28" s="6">
        <v>0.0848148148148148</v>
      </c>
      <c r="F28" s="34">
        <f t="shared" si="0"/>
        <v>0.015370370370370368</v>
      </c>
      <c r="G28" s="24">
        <f t="shared" si="1"/>
        <v>16</v>
      </c>
      <c r="H28" s="13">
        <f>RANK(F28,1:СПО!$F$8:$F$37,1)</f>
        <v>215</v>
      </c>
    </row>
    <row r="29" spans="1:8" ht="18.75" customHeight="1">
      <c r="A29" s="58">
        <v>22</v>
      </c>
      <c r="B29" s="84" t="s">
        <v>46</v>
      </c>
      <c r="C29" s="98" t="s">
        <v>143</v>
      </c>
      <c r="D29" s="57" t="str">
        <f>LOOKUP(F29,Лист1!B$8:C$11)</f>
        <v>II</v>
      </c>
      <c r="E29" s="6">
        <v>0.08497685185185185</v>
      </c>
      <c r="F29" s="34">
        <f t="shared" si="0"/>
        <v>0.015532407407407411</v>
      </c>
      <c r="G29" s="24">
        <f t="shared" si="1"/>
        <v>19</v>
      </c>
      <c r="H29" s="13">
        <f>RANK(F29,1:СПО!$F$8:$F$37,1)</f>
        <v>232</v>
      </c>
    </row>
    <row r="30" spans="1:8" ht="18.75" customHeight="1">
      <c r="A30" s="58">
        <v>23</v>
      </c>
      <c r="B30" s="84" t="s">
        <v>46</v>
      </c>
      <c r="C30" s="97" t="s">
        <v>321</v>
      </c>
      <c r="D30" s="57" t="str">
        <f>LOOKUP(F30,Лист1!B$8:C$11)</f>
        <v>Б/Р</v>
      </c>
      <c r="E30" s="6">
        <v>0.08592592592592592</v>
      </c>
      <c r="F30" s="34">
        <f t="shared" si="0"/>
        <v>0.016481481481481486</v>
      </c>
      <c r="G30" s="24">
        <f t="shared" si="1"/>
        <v>28</v>
      </c>
      <c r="H30" s="13">
        <f>RANK(F30,1:СПО!$F$8:$F$37,1)</f>
        <v>328</v>
      </c>
    </row>
    <row r="31" spans="1:8" ht="18.75" customHeight="1">
      <c r="A31" s="58">
        <v>24</v>
      </c>
      <c r="B31" s="84" t="s">
        <v>46</v>
      </c>
      <c r="C31" s="97" t="s">
        <v>322</v>
      </c>
      <c r="D31" s="57" t="str">
        <f>LOOKUP(F31,Лист1!B$8:C$11)</f>
        <v>II</v>
      </c>
      <c r="E31" s="6">
        <v>0.08467592592592593</v>
      </c>
      <c r="F31" s="34">
        <f t="shared" si="0"/>
        <v>0.015231481481481499</v>
      </c>
      <c r="G31" s="24">
        <f t="shared" si="1"/>
        <v>13</v>
      </c>
      <c r="H31" s="13">
        <f>RANK(F31,1:СПО!$F$8:$F$37,1)</f>
        <v>193</v>
      </c>
    </row>
    <row r="32" spans="1:8" ht="18.75" customHeight="1">
      <c r="A32" s="58">
        <v>25</v>
      </c>
      <c r="B32" s="84" t="s">
        <v>46</v>
      </c>
      <c r="C32" s="98" t="s">
        <v>323</v>
      </c>
      <c r="D32" s="57" t="str">
        <f>LOOKUP(F32,Лист1!B$8:C$11)</f>
        <v>Б/Р</v>
      </c>
      <c r="E32" s="6">
        <v>0.08618055555555555</v>
      </c>
      <c r="F32" s="34">
        <f t="shared" si="0"/>
        <v>0.01673611111111112</v>
      </c>
      <c r="G32" s="24">
        <f t="shared" si="1"/>
        <v>30</v>
      </c>
      <c r="H32" s="13">
        <f>RANK(F32,1:СПО!$F$8:$F$37,1)</f>
        <v>343</v>
      </c>
    </row>
    <row r="33" spans="1:8" ht="18.75" customHeight="1">
      <c r="A33" s="58">
        <v>26</v>
      </c>
      <c r="B33" s="84" t="s">
        <v>46</v>
      </c>
      <c r="C33" s="98" t="s">
        <v>324</v>
      </c>
      <c r="D33" s="57" t="str">
        <f>LOOKUP(F33,Лист1!B$8:C$11)</f>
        <v>III</v>
      </c>
      <c r="E33" s="6">
        <v>0.0857175925925926</v>
      </c>
      <c r="F33" s="34">
        <f t="shared" si="0"/>
        <v>0.01627314814814816</v>
      </c>
      <c r="G33" s="24">
        <f t="shared" si="1"/>
        <v>25</v>
      </c>
      <c r="H33" s="13">
        <f>RANK(F33,1:СПО!$F$8:$F$37,1)</f>
        <v>310</v>
      </c>
    </row>
    <row r="34" spans="1:8" ht="18.75" customHeight="1">
      <c r="A34" s="58">
        <v>27</v>
      </c>
      <c r="B34" s="84" t="s">
        <v>46</v>
      </c>
      <c r="C34" s="98" t="s">
        <v>325</v>
      </c>
      <c r="D34" s="57" t="str">
        <f>LOOKUP(F34,Лист1!B$8:C$11)</f>
        <v>Б/Р</v>
      </c>
      <c r="E34" s="6">
        <v>0.0857986111111111</v>
      </c>
      <c r="F34" s="34">
        <f t="shared" si="0"/>
        <v>0.01635416666666667</v>
      </c>
      <c r="G34" s="24">
        <f t="shared" si="1"/>
        <v>26</v>
      </c>
      <c r="H34" s="13">
        <f>RANK(F34,1:СПО!$F$8:$F$37,1)</f>
        <v>313</v>
      </c>
    </row>
    <row r="35" spans="1:8" ht="18.75" customHeight="1">
      <c r="A35" s="58">
        <v>28</v>
      </c>
      <c r="B35" s="84" t="s">
        <v>46</v>
      </c>
      <c r="C35" s="98" t="s">
        <v>326</v>
      </c>
      <c r="D35" s="57" t="str">
        <f>LOOKUP(F35,Лист1!B$8:C$11)</f>
        <v>Б/Р</v>
      </c>
      <c r="E35" s="6">
        <v>0.08587962962962963</v>
      </c>
      <c r="F35" s="34">
        <f t="shared" si="0"/>
        <v>0.01643518518518519</v>
      </c>
      <c r="G35" s="24">
        <f t="shared" si="1"/>
        <v>27</v>
      </c>
      <c r="H35" s="13">
        <f>RANK(F35,1:СПО!$F$8:$F$37,1)</f>
        <v>325</v>
      </c>
    </row>
    <row r="36" spans="1:8" ht="18.75" customHeight="1">
      <c r="A36" s="58">
        <v>29</v>
      </c>
      <c r="B36" s="84" t="s">
        <v>46</v>
      </c>
      <c r="C36" s="98" t="s">
        <v>327</v>
      </c>
      <c r="D36" s="57" t="str">
        <f>LOOKUP(F36,Лист1!B$8:C$11)</f>
        <v>II</v>
      </c>
      <c r="E36" s="6">
        <v>0.08497685185185185</v>
      </c>
      <c r="F36" s="34">
        <f t="shared" si="0"/>
        <v>0.015532407407407411</v>
      </c>
      <c r="G36" s="24">
        <f t="shared" si="1"/>
        <v>19</v>
      </c>
      <c r="H36" s="13">
        <f>RANK(F36,1:СПО!$F$8:$F$37,1)</f>
        <v>232</v>
      </c>
    </row>
    <row r="37" spans="1:8" ht="18.75" customHeight="1">
      <c r="A37" s="58">
        <v>30</v>
      </c>
      <c r="B37" s="84" t="s">
        <v>46</v>
      </c>
      <c r="C37" s="98" t="s">
        <v>328</v>
      </c>
      <c r="D37" s="57" t="str">
        <f>LOOKUP(F37,Лист1!B$8:C$11)</f>
        <v>Б/Р</v>
      </c>
      <c r="E37" s="6">
        <v>0.08614583333333332</v>
      </c>
      <c r="F37" s="34">
        <f t="shared" si="0"/>
        <v>0.01670138888888889</v>
      </c>
      <c r="G37" s="24">
        <f t="shared" si="1"/>
        <v>29</v>
      </c>
      <c r="H37" s="13">
        <f>RANK(F37,1:СПО!$F$8:$F$37,1)</f>
        <v>340</v>
      </c>
    </row>
    <row r="38" spans="3:7" ht="15">
      <c r="C38" s="116" t="s">
        <v>26</v>
      </c>
      <c r="D38" s="116"/>
      <c r="E38" s="116"/>
      <c r="F38" s="116"/>
      <c r="G38" s="18">
        <f>SUM(F8:F37)</f>
        <v>0.4601388888888892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42:F42"/>
    <mergeCell ref="A40:F40"/>
    <mergeCell ref="A41:F41"/>
    <mergeCell ref="C38:F38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SheetLayoutView="85" zoomScalePageLayoutView="0" workbookViewId="0" topLeftCell="A3">
      <selection activeCell="C38" sqref="C38:F38"/>
    </sheetView>
  </sheetViews>
  <sheetFormatPr defaultColWidth="9.00390625" defaultRowHeight="12.75"/>
  <cols>
    <col min="1" max="1" width="5.375" style="0" customWidth="1"/>
    <col min="2" max="2" width="12.625" style="0" customWidth="1"/>
    <col min="3" max="3" width="29.375" style="0" customWidth="1"/>
    <col min="4" max="4" width="7.875" style="0" customWidth="1"/>
    <col min="5" max="5" width="10.625" style="0" bestFit="1" customWidth="1"/>
    <col min="6" max="6" width="10.2539062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14</v>
      </c>
      <c r="E4" s="1"/>
      <c r="F4" s="1"/>
      <c r="G4" s="1"/>
    </row>
    <row r="5" spans="1:7" ht="15" customHeight="1">
      <c r="A5" s="120" t="s">
        <v>1</v>
      </c>
      <c r="B5" s="120"/>
      <c r="C5" s="3">
        <v>12</v>
      </c>
      <c r="D5" s="4"/>
      <c r="E5" s="121" t="s">
        <v>2</v>
      </c>
      <c r="F5" s="121"/>
      <c r="G5" s="5">
        <v>0.0763888888888889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9.5" thickBot="1">
      <c r="A8" s="11">
        <v>1</v>
      </c>
      <c r="B8" s="52" t="s">
        <v>128</v>
      </c>
      <c r="C8" s="59" t="s">
        <v>119</v>
      </c>
      <c r="D8" s="23" t="str">
        <f>LOOKUP(F8,Лист1!B$9:C$11)</f>
        <v>III</v>
      </c>
      <c r="E8" s="6">
        <v>0.09211805555555556</v>
      </c>
      <c r="F8" s="10">
        <f>E8-$G$5</f>
        <v>0.01572916666666667</v>
      </c>
      <c r="G8" s="24">
        <f>RANK(F8,$F$8:$F$37,1)</f>
        <v>7</v>
      </c>
      <c r="H8" s="13">
        <f>RANK(F8,1:СПО!$F$8:$F$37,1)</f>
        <v>258</v>
      </c>
    </row>
    <row r="9" spans="1:8" ht="19.5" thickBot="1">
      <c r="A9" s="11">
        <v>2</v>
      </c>
      <c r="B9" s="52" t="s">
        <v>186</v>
      </c>
      <c r="C9" s="60" t="s">
        <v>123</v>
      </c>
      <c r="D9" s="23" t="str">
        <f>LOOKUP(F9,Лист1!B$9:C$11)</f>
        <v>Б/Р</v>
      </c>
      <c r="E9" s="6">
        <v>0.0931712962962963</v>
      </c>
      <c r="F9" s="10">
        <f aca="true" t="shared" si="0" ref="F9:F37">E9-$G$5</f>
        <v>0.0167824074074074</v>
      </c>
      <c r="G9" s="24">
        <f aca="true" t="shared" si="1" ref="G9:G37">RANK(F9,$F$8:$F$37,1)</f>
        <v>18</v>
      </c>
      <c r="H9" s="13">
        <f>RANK(F9,1:СПО!$F$8:$F$37,1)</f>
        <v>352</v>
      </c>
    </row>
    <row r="10" spans="1:8" ht="19.5" thickBot="1">
      <c r="A10" s="11">
        <v>3</v>
      </c>
      <c r="B10" s="52" t="s">
        <v>186</v>
      </c>
      <c r="C10" s="60" t="s">
        <v>170</v>
      </c>
      <c r="D10" s="23" t="str">
        <f>LOOKUP(F10,Лист1!B$9:C$11)</f>
        <v>II</v>
      </c>
      <c r="E10" s="6">
        <v>0.09162037037037037</v>
      </c>
      <c r="F10" s="10">
        <f t="shared" si="0"/>
        <v>0.01523148148148147</v>
      </c>
      <c r="G10" s="24">
        <f t="shared" si="1"/>
        <v>3</v>
      </c>
      <c r="H10" s="13">
        <f>RANK(F10,1:СПО!$F$8:$F$37,1)</f>
        <v>191</v>
      </c>
    </row>
    <row r="11" spans="1:8" ht="19.5" thickBot="1">
      <c r="A11" s="11">
        <v>4</v>
      </c>
      <c r="B11" s="52" t="s">
        <v>186</v>
      </c>
      <c r="C11" s="60" t="s">
        <v>171</v>
      </c>
      <c r="D11" s="23" t="str">
        <f>LOOKUP(F11,Лист1!B$9:C$11)</f>
        <v>Б/Р</v>
      </c>
      <c r="E11" s="6">
        <v>0.09313657407407407</v>
      </c>
      <c r="F11" s="10">
        <f t="shared" si="0"/>
        <v>0.01674768518518517</v>
      </c>
      <c r="G11" s="24">
        <f t="shared" si="1"/>
        <v>15</v>
      </c>
      <c r="H11" s="13">
        <f>RANK(F11,1:СПО!$F$8:$F$37,1)</f>
        <v>345</v>
      </c>
    </row>
    <row r="12" spans="1:8" ht="19.5" thickBot="1">
      <c r="A12" s="11">
        <v>5</v>
      </c>
      <c r="B12" s="52" t="s">
        <v>186</v>
      </c>
      <c r="C12" s="60" t="s">
        <v>172</v>
      </c>
      <c r="D12" s="23" t="str">
        <f>LOOKUP(F12,Лист1!B$9:C$11)</f>
        <v>III</v>
      </c>
      <c r="E12" s="6">
        <v>0.0920138888888889</v>
      </c>
      <c r="F12" s="10">
        <f t="shared" si="0"/>
        <v>0.015625</v>
      </c>
      <c r="G12" s="24">
        <f t="shared" si="1"/>
        <v>6</v>
      </c>
      <c r="H12" s="13">
        <f>RANK(F12,1:СПО!$F$8:$F$37,1)</f>
        <v>240</v>
      </c>
    </row>
    <row r="13" spans="1:8" ht="19.5" thickBot="1">
      <c r="A13" s="11">
        <v>6</v>
      </c>
      <c r="B13" s="52" t="s">
        <v>186</v>
      </c>
      <c r="C13" s="60" t="s">
        <v>173</v>
      </c>
      <c r="D13" s="23" t="str">
        <f>LOOKUP(F13,Лист1!B$9:C$11)</f>
        <v>II</v>
      </c>
      <c r="E13" s="6">
        <v>0.09166666666666667</v>
      </c>
      <c r="F13" s="10">
        <f t="shared" si="0"/>
        <v>0.015277777777777779</v>
      </c>
      <c r="G13" s="24">
        <f t="shared" si="1"/>
        <v>4</v>
      </c>
      <c r="H13" s="13">
        <f>RANK(F13,1:СПО!$F$8:$F$37,1)</f>
        <v>202</v>
      </c>
    </row>
    <row r="14" spans="1:8" ht="19.5" thickBot="1">
      <c r="A14" s="11">
        <v>7</v>
      </c>
      <c r="B14" s="52" t="s">
        <v>187</v>
      </c>
      <c r="C14" s="60" t="s">
        <v>174</v>
      </c>
      <c r="D14" s="23" t="str">
        <f>LOOKUP(F14,Лист1!B$9:C$11)</f>
        <v>Б/Р</v>
      </c>
      <c r="E14" s="6">
        <v>0.09299768518518518</v>
      </c>
      <c r="F14" s="10">
        <f t="shared" si="0"/>
        <v>0.016608796296296288</v>
      </c>
      <c r="G14" s="24">
        <f t="shared" si="1"/>
        <v>14</v>
      </c>
      <c r="H14" s="13">
        <f>RANK(F14,1:СПО!$F$8:$F$37,1)</f>
        <v>338</v>
      </c>
    </row>
    <row r="15" spans="1:8" ht="19.5" thickBot="1">
      <c r="A15" s="11">
        <v>8</v>
      </c>
      <c r="B15" s="52" t="s">
        <v>45</v>
      </c>
      <c r="C15" s="60" t="s">
        <v>175</v>
      </c>
      <c r="D15" s="23" t="str">
        <f>LOOKUP(F15,Лист1!B$9:C$11)</f>
        <v>Б/Р</v>
      </c>
      <c r="E15" s="6">
        <v>0.0949074074074074</v>
      </c>
      <c r="F15" s="10">
        <f t="shared" si="0"/>
        <v>0.018518518518518504</v>
      </c>
      <c r="G15" s="24">
        <f t="shared" si="1"/>
        <v>29</v>
      </c>
      <c r="H15" s="13">
        <f>RANK(F15,1:СПО!$F$8:$F$37,1)</f>
        <v>385</v>
      </c>
    </row>
    <row r="16" spans="1:8" ht="19.5" thickBot="1">
      <c r="A16" s="11">
        <v>9</v>
      </c>
      <c r="B16" s="52" t="s">
        <v>45</v>
      </c>
      <c r="C16" s="60" t="s">
        <v>124</v>
      </c>
      <c r="D16" s="23" t="str">
        <f>LOOKUP(F16,Лист1!B$9:C$11)</f>
        <v>III</v>
      </c>
      <c r="E16" s="6">
        <v>0.09225694444444445</v>
      </c>
      <c r="F16" s="10">
        <f t="shared" si="0"/>
        <v>0.015868055555555552</v>
      </c>
      <c r="G16" s="24">
        <f t="shared" si="1"/>
        <v>10</v>
      </c>
      <c r="H16" s="13">
        <f>RANK(F16,1:СПО!$F$8:$F$37,1)</f>
        <v>281</v>
      </c>
    </row>
    <row r="17" spans="1:8" ht="19.5" thickBot="1">
      <c r="A17" s="11">
        <v>10</v>
      </c>
      <c r="B17" s="52" t="s">
        <v>44</v>
      </c>
      <c r="C17" s="60" t="s">
        <v>176</v>
      </c>
      <c r="D17" s="23" t="str">
        <f>LOOKUP(F17,Лист1!B$9:C$11)</f>
        <v>Б/Р</v>
      </c>
      <c r="E17" s="6">
        <v>0.09416666666666666</v>
      </c>
      <c r="F17" s="10">
        <f t="shared" si="0"/>
        <v>0.017777777777777767</v>
      </c>
      <c r="G17" s="24">
        <f t="shared" si="1"/>
        <v>26</v>
      </c>
      <c r="H17" s="13">
        <f>RANK(F17,1:СПО!$F$8:$F$37,1)</f>
        <v>374</v>
      </c>
    </row>
    <row r="18" spans="1:8" ht="19.5" thickBot="1">
      <c r="A18" s="11">
        <v>11</v>
      </c>
      <c r="B18" s="52" t="s">
        <v>44</v>
      </c>
      <c r="C18" s="60" t="s">
        <v>177</v>
      </c>
      <c r="D18" s="23" t="str">
        <f>LOOKUP(F18,Лист1!B$9:C$11)</f>
        <v>III</v>
      </c>
      <c r="E18" s="6">
        <v>0.09221064814814815</v>
      </c>
      <c r="F18" s="10">
        <f t="shared" si="0"/>
        <v>0.015821759259259258</v>
      </c>
      <c r="G18" s="24">
        <f t="shared" si="1"/>
        <v>8</v>
      </c>
      <c r="H18" s="13">
        <f>RANK(F18,1:СПО!$F$8:$F$37,1)</f>
        <v>276</v>
      </c>
    </row>
    <row r="19" spans="1:8" ht="19.5" thickBot="1">
      <c r="A19" s="11">
        <v>12</v>
      </c>
      <c r="B19" s="52" t="s">
        <v>46</v>
      </c>
      <c r="C19" s="60" t="s">
        <v>127</v>
      </c>
      <c r="D19" s="23" t="e">
        <f>LOOKUP(F19,Лист1!B$9:C$11)</f>
        <v>#N/A</v>
      </c>
      <c r="E19" s="6">
        <v>0.09096064814814815</v>
      </c>
      <c r="F19" s="10">
        <f t="shared" si="0"/>
        <v>0.014571759259259257</v>
      </c>
      <c r="G19" s="24">
        <f t="shared" si="1"/>
        <v>1</v>
      </c>
      <c r="H19" s="13">
        <f>RANK(F19,1:СПО!$F$8:$F$37,1)</f>
        <v>88</v>
      </c>
    </row>
    <row r="20" spans="1:8" ht="19.5" thickBot="1">
      <c r="A20" s="12">
        <v>13</v>
      </c>
      <c r="B20" s="52" t="s">
        <v>46</v>
      </c>
      <c r="C20" s="60" t="s">
        <v>126</v>
      </c>
      <c r="D20" s="23" t="str">
        <f>LOOKUP(F20,Лист1!B$9:C$11)</f>
        <v>Б/Р</v>
      </c>
      <c r="E20" s="6">
        <v>0.09274305555555556</v>
      </c>
      <c r="F20" s="10">
        <f t="shared" si="0"/>
        <v>0.01635416666666667</v>
      </c>
      <c r="G20" s="24">
        <f t="shared" si="1"/>
        <v>11</v>
      </c>
      <c r="H20" s="13">
        <f>RANK(F20,1:СПО!$F$8:$F$37,1)</f>
        <v>313</v>
      </c>
    </row>
    <row r="21" spans="1:8" ht="19.5" thickBot="1">
      <c r="A21" s="12">
        <v>14</v>
      </c>
      <c r="B21" s="52" t="s">
        <v>46</v>
      </c>
      <c r="C21" s="60" t="s">
        <v>178</v>
      </c>
      <c r="D21" s="23" t="str">
        <f>LOOKUP(F21,Лист1!B$9:C$11)</f>
        <v>Б/Р</v>
      </c>
      <c r="E21" s="6">
        <v>0.09424768518518518</v>
      </c>
      <c r="F21" s="10">
        <f t="shared" si="0"/>
        <v>0.01785879629629629</v>
      </c>
      <c r="G21" s="24">
        <f t="shared" si="1"/>
        <v>27</v>
      </c>
      <c r="H21" s="13">
        <f>RANK(F21,1:СПО!$F$8:$F$37,1)</f>
        <v>375</v>
      </c>
    </row>
    <row r="22" spans="1:8" ht="19.5" thickBot="1">
      <c r="A22" s="11">
        <v>15</v>
      </c>
      <c r="B22" s="52" t="s">
        <v>46</v>
      </c>
      <c r="C22" s="60" t="s">
        <v>118</v>
      </c>
      <c r="D22" s="23" t="str">
        <f>LOOKUP(F22,Лист1!B$9:C$11)</f>
        <v>Б/Р</v>
      </c>
      <c r="E22" s="6">
        <v>0.09358796296296296</v>
      </c>
      <c r="F22" s="10">
        <f t="shared" si="0"/>
        <v>0.01719907407407406</v>
      </c>
      <c r="G22" s="24">
        <f t="shared" si="1"/>
        <v>22</v>
      </c>
      <c r="H22" s="13">
        <f>RANK(F22,1:СПО!$F$8:$F$37,1)</f>
        <v>360</v>
      </c>
    </row>
    <row r="23" spans="1:8" ht="19.5" thickBot="1">
      <c r="A23" s="11">
        <v>16</v>
      </c>
      <c r="B23" s="52" t="s">
        <v>46</v>
      </c>
      <c r="C23" s="60" t="s">
        <v>179</v>
      </c>
      <c r="D23" s="23" t="str">
        <f>LOOKUP(F23,Лист1!B$9:C$11)</f>
        <v>Б/Р</v>
      </c>
      <c r="E23" s="6">
        <v>0.09390046296296296</v>
      </c>
      <c r="F23" s="10">
        <f t="shared" si="0"/>
        <v>0.01751157407407407</v>
      </c>
      <c r="G23" s="24">
        <f t="shared" si="1"/>
        <v>24</v>
      </c>
      <c r="H23" s="13">
        <f>RANK(F23,1:СПО!$F$8:$F$37,1)</f>
        <v>366</v>
      </c>
    </row>
    <row r="24" spans="1:8" ht="19.5" thickBot="1">
      <c r="A24" s="11">
        <v>17</v>
      </c>
      <c r="B24" s="52" t="s">
        <v>46</v>
      </c>
      <c r="C24" s="60" t="s">
        <v>120</v>
      </c>
      <c r="D24" s="23" t="str">
        <f>LOOKUP(F24,Лист1!B$9:C$11)</f>
        <v>Б/Р</v>
      </c>
      <c r="E24" s="6">
        <v>0.09274305555555556</v>
      </c>
      <c r="F24" s="10">
        <f t="shared" si="0"/>
        <v>0.01635416666666667</v>
      </c>
      <c r="G24" s="24">
        <f t="shared" si="1"/>
        <v>11</v>
      </c>
      <c r="H24" s="13">
        <f>RANK(F24,1:СПО!$F$8:$F$37,1)</f>
        <v>313</v>
      </c>
    </row>
    <row r="25" spans="1:8" ht="19.5" thickBot="1">
      <c r="A25" s="11">
        <v>18</v>
      </c>
      <c r="B25" s="52" t="s">
        <v>46</v>
      </c>
      <c r="C25" s="60" t="s">
        <v>445</v>
      </c>
      <c r="D25" s="23" t="str">
        <f>LOOKUP(F25,Лист1!B$9:C$11)</f>
        <v>Б/Р</v>
      </c>
      <c r="E25" s="6">
        <v>0.0935300925925926</v>
      </c>
      <c r="F25" s="10">
        <f t="shared" si="0"/>
        <v>0.0171412037037037</v>
      </c>
      <c r="G25" s="24">
        <f t="shared" si="1"/>
        <v>21</v>
      </c>
      <c r="H25" s="13">
        <f>RANK(F25,1:СПО!$F$8:$F$37,1)</f>
        <v>358</v>
      </c>
    </row>
    <row r="26" spans="1:8" ht="19.5" thickBot="1">
      <c r="A26" s="11">
        <v>19</v>
      </c>
      <c r="B26" s="52" t="s">
        <v>46</v>
      </c>
      <c r="C26" s="60" t="s">
        <v>180</v>
      </c>
      <c r="D26" s="23" t="str">
        <f>LOOKUP(F26,Лист1!B$9:C$11)</f>
        <v>II</v>
      </c>
      <c r="E26" s="6">
        <v>0.09184027777777777</v>
      </c>
      <c r="F26" s="10">
        <f t="shared" si="0"/>
        <v>0.015451388888888876</v>
      </c>
      <c r="G26" s="24">
        <f t="shared" si="1"/>
        <v>5</v>
      </c>
      <c r="H26" s="13">
        <f>RANK(F26,1:СПО!$F$8:$F$37,1)</f>
        <v>223</v>
      </c>
    </row>
    <row r="27" spans="1:8" ht="19.5" thickBot="1">
      <c r="A27" s="11">
        <v>20</v>
      </c>
      <c r="B27" s="52" t="s">
        <v>46</v>
      </c>
      <c r="C27" s="60" t="s">
        <v>121</v>
      </c>
      <c r="D27" s="23" t="str">
        <f>LOOKUP(F27,Лист1!B$9:C$11)</f>
        <v>Б/Р</v>
      </c>
      <c r="E27" s="6">
        <v>0.09329861111111111</v>
      </c>
      <c r="F27" s="10">
        <f t="shared" si="0"/>
        <v>0.016909722222222215</v>
      </c>
      <c r="G27" s="24">
        <f t="shared" si="1"/>
        <v>19</v>
      </c>
      <c r="H27" s="13">
        <f>RANK(F27,1:СПО!$F$8:$F$37,1)</f>
        <v>354</v>
      </c>
    </row>
    <row r="28" spans="1:8" ht="19.5" thickBot="1">
      <c r="A28" s="12">
        <v>21</v>
      </c>
      <c r="B28" s="52" t="s">
        <v>46</v>
      </c>
      <c r="C28" s="60" t="s">
        <v>181</v>
      </c>
      <c r="D28" s="23" t="str">
        <f>LOOKUP(F28,Лист1!B$9:C$11)</f>
        <v>Б/Р</v>
      </c>
      <c r="E28" s="6">
        <v>0.09378472222222223</v>
      </c>
      <c r="F28" s="10">
        <f t="shared" si="0"/>
        <v>0.017395833333333333</v>
      </c>
      <c r="G28" s="24">
        <f t="shared" si="1"/>
        <v>23</v>
      </c>
      <c r="H28" s="13">
        <f>RANK(F28,1:СПО!$F$8:$F$37,1)</f>
        <v>364</v>
      </c>
    </row>
    <row r="29" spans="1:8" ht="19.5" thickBot="1">
      <c r="A29" s="12">
        <v>22</v>
      </c>
      <c r="B29" s="52" t="s">
        <v>46</v>
      </c>
      <c r="C29" s="60" t="s">
        <v>182</v>
      </c>
      <c r="D29" s="23" t="str">
        <f>LOOKUP(F29,Лист1!B$9:C$11)</f>
        <v>Б/Р</v>
      </c>
      <c r="E29" s="6">
        <v>0.09315972222222223</v>
      </c>
      <c r="F29" s="10">
        <f t="shared" si="0"/>
        <v>0.016770833333333332</v>
      </c>
      <c r="G29" s="24">
        <f t="shared" si="1"/>
        <v>17</v>
      </c>
      <c r="H29" s="13">
        <f>RANK(F29,1:СПО!$F$8:$F$37,1)</f>
        <v>350</v>
      </c>
    </row>
    <row r="30" spans="1:8" ht="19.5" thickBot="1">
      <c r="A30" s="12">
        <v>23</v>
      </c>
      <c r="B30" s="52" t="s">
        <v>46</v>
      </c>
      <c r="C30" s="60" t="s">
        <v>446</v>
      </c>
      <c r="D30" s="23" t="str">
        <f>LOOKUP(F30,Лист1!B$9:C$11)</f>
        <v>Б/Р</v>
      </c>
      <c r="E30" s="6">
        <v>0.09340277777777778</v>
      </c>
      <c r="F30" s="10">
        <f t="shared" si="0"/>
        <v>0.017013888888888884</v>
      </c>
      <c r="G30" s="24">
        <f t="shared" si="1"/>
        <v>20</v>
      </c>
      <c r="H30" s="13">
        <f>RANK(F30,1:СПО!$F$8:$F$37,1)</f>
        <v>357</v>
      </c>
    </row>
    <row r="31" spans="1:8" ht="19.5" thickBot="1">
      <c r="A31" s="12">
        <v>24</v>
      </c>
      <c r="B31" s="52" t="s">
        <v>46</v>
      </c>
      <c r="C31" s="60" t="s">
        <v>125</v>
      </c>
      <c r="D31" s="23" t="str">
        <f>LOOKUP(F31,Лист1!B$9:C$11)</f>
        <v>Б/Р</v>
      </c>
      <c r="E31" s="6">
        <v>0.0941550925925926</v>
      </c>
      <c r="F31" s="10">
        <f t="shared" si="0"/>
        <v>0.0177662037037037</v>
      </c>
      <c r="G31" s="24">
        <f t="shared" si="1"/>
        <v>25</v>
      </c>
      <c r="H31" s="13">
        <f>RANK(F31,1:СПО!$F$8:$F$37,1)</f>
        <v>372</v>
      </c>
    </row>
    <row r="32" spans="1:8" ht="19.5" thickBot="1">
      <c r="A32" s="12">
        <v>25</v>
      </c>
      <c r="B32" s="52" t="s">
        <v>46</v>
      </c>
      <c r="C32" s="60" t="s">
        <v>183</v>
      </c>
      <c r="D32" s="23" t="str">
        <f>LOOKUP(F32,Лист1!B$9:C$11)</f>
        <v>Б/Р</v>
      </c>
      <c r="E32" s="6">
        <v>0.09314814814814815</v>
      </c>
      <c r="F32" s="10">
        <f t="shared" si="0"/>
        <v>0.01675925925925925</v>
      </c>
      <c r="G32" s="24">
        <f t="shared" si="1"/>
        <v>16</v>
      </c>
      <c r="H32" s="13">
        <f>RANK(F32,1:СПО!$F$8:$F$37,1)</f>
        <v>347</v>
      </c>
    </row>
    <row r="33" spans="1:8" ht="19.5" thickBot="1">
      <c r="A33" s="12">
        <v>26</v>
      </c>
      <c r="B33" s="52" t="s">
        <v>46</v>
      </c>
      <c r="C33" s="60" t="s">
        <v>184</v>
      </c>
      <c r="D33" s="23" t="str">
        <f>LOOKUP(F33,Лист1!B$9:C$11)</f>
        <v>III</v>
      </c>
      <c r="E33" s="6">
        <v>0.09221064814814815</v>
      </c>
      <c r="F33" s="10">
        <f t="shared" si="0"/>
        <v>0.015821759259259258</v>
      </c>
      <c r="G33" s="24">
        <f t="shared" si="1"/>
        <v>8</v>
      </c>
      <c r="H33" s="13">
        <f>RANK(F33,1:СПО!$F$8:$F$37,1)</f>
        <v>276</v>
      </c>
    </row>
    <row r="34" spans="1:8" ht="19.5" thickBot="1">
      <c r="A34" s="12">
        <v>27</v>
      </c>
      <c r="B34" s="52" t="s">
        <v>46</v>
      </c>
      <c r="C34" s="60" t="s">
        <v>185</v>
      </c>
      <c r="D34" s="23" t="str">
        <f>LOOKUP(F34,Лист1!B$9:C$11)</f>
        <v>Б/Р</v>
      </c>
      <c r="E34" s="6">
        <v>0.09521990740740742</v>
      </c>
      <c r="F34" s="10">
        <f t="shared" si="0"/>
        <v>0.018831018518518525</v>
      </c>
      <c r="G34" s="24">
        <f t="shared" si="1"/>
        <v>30</v>
      </c>
      <c r="H34" s="13">
        <f>RANK(F34,1:СПО!$F$8:$F$37,1)</f>
        <v>387</v>
      </c>
    </row>
    <row r="35" spans="1:8" ht="19.5" thickBot="1">
      <c r="A35" s="12">
        <v>28</v>
      </c>
      <c r="B35" s="52" t="s">
        <v>46</v>
      </c>
      <c r="C35" s="60" t="s">
        <v>117</v>
      </c>
      <c r="D35" s="23" t="e">
        <f>LOOKUP(F35,Лист1!B$9:C$11)</f>
        <v>#N/A</v>
      </c>
      <c r="E35" s="6">
        <v>0.09125</v>
      </c>
      <c r="F35" s="10">
        <f t="shared" si="0"/>
        <v>0.014861111111111103</v>
      </c>
      <c r="G35" s="24">
        <f t="shared" si="1"/>
        <v>2</v>
      </c>
      <c r="H35" s="13">
        <f>RANK(F35,1:СПО!$F$8:$F$37,1)</f>
        <v>129</v>
      </c>
    </row>
    <row r="36" spans="1:8" ht="19.5" thickBot="1">
      <c r="A36" s="12">
        <v>29</v>
      </c>
      <c r="B36" s="52" t="s">
        <v>46</v>
      </c>
      <c r="C36" s="60" t="s">
        <v>447</v>
      </c>
      <c r="D36" s="23" t="str">
        <f>LOOKUP(F36,Лист1!B$9:C$11)</f>
        <v>Б/Р</v>
      </c>
      <c r="E36" s="6">
        <v>0.09280092592592593</v>
      </c>
      <c r="F36" s="10">
        <f t="shared" si="0"/>
        <v>0.01641203703703703</v>
      </c>
      <c r="G36" s="24">
        <f t="shared" si="1"/>
        <v>13</v>
      </c>
      <c r="H36" s="13">
        <f>RANK(F36,1:СПО!$F$8:$F$37,1)</f>
        <v>320</v>
      </c>
    </row>
    <row r="37" spans="1:8" ht="19.5" thickBot="1">
      <c r="A37" s="12">
        <v>30</v>
      </c>
      <c r="B37" s="52" t="s">
        <v>46</v>
      </c>
      <c r="C37" s="60" t="s">
        <v>122</v>
      </c>
      <c r="D37" s="23" t="str">
        <f>LOOKUP(F37,Лист1!B$9:C$11)</f>
        <v>Б/Р</v>
      </c>
      <c r="E37" s="6">
        <v>0.09445601851851852</v>
      </c>
      <c r="F37" s="10">
        <f t="shared" si="0"/>
        <v>0.018067129629629627</v>
      </c>
      <c r="G37" s="24">
        <f t="shared" si="1"/>
        <v>28</v>
      </c>
      <c r="H37" s="13">
        <f>RANK(F37,1:СПО!$F$8:$F$37,1)</f>
        <v>381</v>
      </c>
    </row>
    <row r="38" spans="3:7" ht="15">
      <c r="C38" s="116" t="s">
        <v>26</v>
      </c>
      <c r="D38" s="116"/>
      <c r="E38" s="116"/>
      <c r="F38" s="116"/>
      <c r="G38" s="18">
        <f>SUM(F8:F37)</f>
        <v>0.4990393518518517</v>
      </c>
    </row>
    <row r="40" spans="1:6" ht="12.75">
      <c r="A40" s="111" t="s">
        <v>37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38</v>
      </c>
      <c r="B42" s="111"/>
      <c r="C42" s="111"/>
      <c r="D42" s="111"/>
      <c r="E42" s="111"/>
      <c r="F42" s="111"/>
    </row>
  </sheetData>
  <sheetProtection/>
  <mergeCells count="16">
    <mergeCell ref="H6:H7"/>
    <mergeCell ref="A42:F42"/>
    <mergeCell ref="A41:F41"/>
    <mergeCell ref="A1:G1"/>
    <mergeCell ref="A2:G2"/>
    <mergeCell ref="A3:G3"/>
    <mergeCell ref="A5:B5"/>
    <mergeCell ref="E5:F5"/>
    <mergeCell ref="E6:F6"/>
    <mergeCell ref="G6:G7"/>
    <mergeCell ref="A6:A7"/>
    <mergeCell ref="B6:B7"/>
    <mergeCell ref="C6:C7"/>
    <mergeCell ref="D6:D7"/>
    <mergeCell ref="C38:F38"/>
    <mergeCell ref="A40:F4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SheetLayoutView="85" zoomScalePageLayoutView="0" workbookViewId="0" topLeftCell="A4">
      <selection activeCell="C38" sqref="C38:F38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34.75390625" style="0" customWidth="1"/>
    <col min="4" max="4" width="7.875" style="0" customWidth="1"/>
    <col min="5" max="5" width="10.625" style="0" bestFit="1" customWidth="1"/>
    <col min="6" max="6" width="10.2539062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 t="s">
        <v>30</v>
      </c>
      <c r="E4" s="1"/>
      <c r="F4" s="1"/>
      <c r="G4" s="1"/>
    </row>
    <row r="5" spans="1:7" ht="15.75">
      <c r="A5" s="120" t="s">
        <v>1</v>
      </c>
      <c r="B5" s="120"/>
      <c r="C5" s="3">
        <v>13</v>
      </c>
      <c r="D5" s="4"/>
      <c r="E5" s="121" t="s">
        <v>2</v>
      </c>
      <c r="F5" s="121"/>
      <c r="G5" s="5">
        <v>0.08333333333333333</v>
      </c>
    </row>
    <row r="6" spans="1:8" ht="15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9.5" thickBot="1">
      <c r="A8" s="11">
        <v>2</v>
      </c>
      <c r="B8" s="45" t="s">
        <v>46</v>
      </c>
      <c r="C8" s="75" t="s">
        <v>132</v>
      </c>
      <c r="D8" s="25" t="str">
        <f>LOOKUP(F8,Лист1!B$8:C$11)</f>
        <v>II</v>
      </c>
      <c r="E8" s="6">
        <v>0.09876157407407408</v>
      </c>
      <c r="F8" s="16">
        <f>E8-$G$5</f>
        <v>0.015428240740740756</v>
      </c>
      <c r="G8" s="24">
        <f>RANK(F8,$F$8:$F$37,1)</f>
        <v>4</v>
      </c>
      <c r="H8" s="13">
        <f>RANK(F8,1:СПО!$F$8:$F$37,1)</f>
        <v>221</v>
      </c>
    </row>
    <row r="9" spans="1:8" ht="19.5" thickBot="1">
      <c r="A9" s="11">
        <v>3</v>
      </c>
      <c r="B9" s="47" t="s">
        <v>46</v>
      </c>
      <c r="C9" s="76" t="s">
        <v>237</v>
      </c>
      <c r="D9" s="25" t="str">
        <f>LOOKUP(F9,Лист1!B$8:C$11)</f>
        <v>Б/Р</v>
      </c>
      <c r="E9" s="6">
        <v>0.0998263888888889</v>
      </c>
      <c r="F9" s="16">
        <f aca="true" t="shared" si="0" ref="F9:F37">E9-$G$5</f>
        <v>0.016493055555555566</v>
      </c>
      <c r="G9" s="24">
        <f aca="true" t="shared" si="1" ref="G9:G37">RANK(F9,$F$8:$F$37,1)</f>
        <v>15</v>
      </c>
      <c r="H9" s="13">
        <f>RANK(F9,1:СПО!$F$8:$F$37,1)</f>
        <v>332</v>
      </c>
    </row>
    <row r="10" spans="1:8" ht="19.5" thickBot="1">
      <c r="A10" s="11">
        <v>1</v>
      </c>
      <c r="B10" s="47" t="s">
        <v>46</v>
      </c>
      <c r="C10" s="77" t="s">
        <v>343</v>
      </c>
      <c r="D10" s="25" t="str">
        <f>LOOKUP(F10,Лист1!B$8:C$11)</f>
        <v>Б/Р</v>
      </c>
      <c r="E10" s="6">
        <v>0.10109953703703704</v>
      </c>
      <c r="F10" s="16">
        <f t="shared" si="0"/>
        <v>0.017766203703703715</v>
      </c>
      <c r="G10" s="24">
        <f t="shared" si="1"/>
        <v>26</v>
      </c>
      <c r="H10" s="13">
        <f>RANK(F10,1:СПО!$F$8:$F$37,1)</f>
        <v>373</v>
      </c>
    </row>
    <row r="11" spans="1:8" ht="19.5" thickBot="1">
      <c r="A11" s="11">
        <v>4</v>
      </c>
      <c r="B11" s="47" t="s">
        <v>46</v>
      </c>
      <c r="C11" s="77" t="s">
        <v>238</v>
      </c>
      <c r="D11" s="25" t="str">
        <f>LOOKUP(F11,Лист1!B$8:C$11)</f>
        <v>Б/Р</v>
      </c>
      <c r="E11" s="6">
        <v>0.0998263888888889</v>
      </c>
      <c r="F11" s="16">
        <f t="shared" si="0"/>
        <v>0.016493055555555566</v>
      </c>
      <c r="G11" s="24">
        <f t="shared" si="1"/>
        <v>15</v>
      </c>
      <c r="H11" s="13">
        <f>RANK(F11,1:СПО!$F$8:$F$37,1)</f>
        <v>332</v>
      </c>
    </row>
    <row r="12" spans="1:8" ht="19.5" thickBot="1">
      <c r="A12" s="11">
        <v>5</v>
      </c>
      <c r="B12" s="47" t="s">
        <v>46</v>
      </c>
      <c r="C12" s="77" t="s">
        <v>239</v>
      </c>
      <c r="D12" s="25" t="str">
        <f>LOOKUP(F12,Лист1!B$8:C$11)</f>
        <v>Б/Р</v>
      </c>
      <c r="E12" s="6">
        <v>0.10086805555555556</v>
      </c>
      <c r="F12" s="16">
        <f t="shared" si="0"/>
        <v>0.01753472222222223</v>
      </c>
      <c r="G12" s="24">
        <f t="shared" si="1"/>
        <v>22</v>
      </c>
      <c r="H12" s="13">
        <f>RANK(F12,1:СПО!$F$8:$F$37,1)</f>
        <v>367</v>
      </c>
    </row>
    <row r="13" spans="1:8" ht="19.5" thickBot="1">
      <c r="A13" s="11">
        <v>6</v>
      </c>
      <c r="B13" s="47" t="s">
        <v>46</v>
      </c>
      <c r="C13" s="77" t="s">
        <v>240</v>
      </c>
      <c r="D13" s="25" t="str">
        <f>LOOKUP(F13,Лист1!B$8:C$11)</f>
        <v>III</v>
      </c>
      <c r="E13" s="6">
        <v>0.0990625</v>
      </c>
      <c r="F13" s="16">
        <f t="shared" si="0"/>
        <v>0.01572916666666667</v>
      </c>
      <c r="G13" s="24">
        <f t="shared" si="1"/>
        <v>11</v>
      </c>
      <c r="H13" s="13">
        <f>RANK(F13,1:СПО!$F$8:$F$37,1)</f>
        <v>258</v>
      </c>
    </row>
    <row r="14" spans="1:8" ht="19.5" thickBot="1">
      <c r="A14" s="11">
        <v>11</v>
      </c>
      <c r="B14" s="47" t="s">
        <v>46</v>
      </c>
      <c r="C14" s="77" t="s">
        <v>344</v>
      </c>
      <c r="D14" s="25" t="str">
        <f>LOOKUP(F14,Лист1!B$8:C$11)</f>
        <v>Б/Р</v>
      </c>
      <c r="E14" s="6">
        <v>0.09980324074074075</v>
      </c>
      <c r="F14" s="16">
        <f t="shared" si="0"/>
        <v>0.01646990740740742</v>
      </c>
      <c r="G14" s="24">
        <f t="shared" si="1"/>
        <v>14</v>
      </c>
      <c r="H14" s="13">
        <f>RANK(F14,1:СПО!$F$8:$F$37,1)</f>
        <v>327</v>
      </c>
    </row>
    <row r="15" spans="1:8" ht="19.5" thickBot="1">
      <c r="A15" s="11">
        <v>8</v>
      </c>
      <c r="B15" s="47" t="s">
        <v>46</v>
      </c>
      <c r="C15" s="77" t="s">
        <v>241</v>
      </c>
      <c r="D15" s="25" t="str">
        <f>LOOKUP(F15,Лист1!B$8:C$11)</f>
        <v>III</v>
      </c>
      <c r="E15" s="6">
        <v>0.09899305555555556</v>
      </c>
      <c r="F15" s="16">
        <f t="shared" si="0"/>
        <v>0.015659722222222228</v>
      </c>
      <c r="G15" s="24">
        <f t="shared" si="1"/>
        <v>8</v>
      </c>
      <c r="H15" s="13">
        <f>RANK(F15,1:СПО!$F$8:$F$37,1)</f>
        <v>246</v>
      </c>
    </row>
    <row r="16" spans="1:8" ht="18.75" customHeight="1" thickBot="1">
      <c r="A16" s="11">
        <v>9</v>
      </c>
      <c r="B16" s="47" t="s">
        <v>46</v>
      </c>
      <c r="C16" s="77" t="s">
        <v>242</v>
      </c>
      <c r="D16" s="25" t="str">
        <f>LOOKUP(F16,Лист1!B$8:C$11)</f>
        <v>Б/Р</v>
      </c>
      <c r="E16" s="6">
        <v>0.10011574074074074</v>
      </c>
      <c r="F16" s="16">
        <f t="shared" si="0"/>
        <v>0.016782407407407413</v>
      </c>
      <c r="G16" s="24">
        <f t="shared" si="1"/>
        <v>21</v>
      </c>
      <c r="H16" s="13">
        <f>RANK(F16,1:СПО!$F$8:$F$37,1)</f>
        <v>353</v>
      </c>
    </row>
    <row r="17" spans="1:8" ht="19.5" thickBot="1">
      <c r="A17" s="11">
        <v>10</v>
      </c>
      <c r="B17" s="47" t="s">
        <v>46</v>
      </c>
      <c r="C17" s="77" t="s">
        <v>243</v>
      </c>
      <c r="D17" s="25" t="str">
        <f>LOOKUP(F17,Лист1!B$8:C$11)</f>
        <v>III</v>
      </c>
      <c r="E17" s="6">
        <v>0.09900462962962964</v>
      </c>
      <c r="F17" s="16">
        <f t="shared" si="0"/>
        <v>0.015671296296296308</v>
      </c>
      <c r="G17" s="24">
        <f t="shared" si="1"/>
        <v>9</v>
      </c>
      <c r="H17" s="13">
        <f>RANK(F17,1:СПО!$F$8:$F$37,1)</f>
        <v>248</v>
      </c>
    </row>
    <row r="18" spans="1:8" ht="19.5" thickBot="1">
      <c r="A18" s="11">
        <v>7</v>
      </c>
      <c r="B18" s="47" t="s">
        <v>46</v>
      </c>
      <c r="C18" s="77" t="s">
        <v>342</v>
      </c>
      <c r="D18" s="25" t="str">
        <f>LOOKUP(F18,Лист1!B$8:C$11)</f>
        <v>Б/Р</v>
      </c>
      <c r="E18" s="6">
        <v>0.1012037037037037</v>
      </c>
      <c r="F18" s="16">
        <f t="shared" si="0"/>
        <v>0.01787037037037037</v>
      </c>
      <c r="G18" s="24">
        <f t="shared" si="1"/>
        <v>27</v>
      </c>
      <c r="H18" s="13">
        <f>RANK(F18,1:СПО!$F$8:$F$37,1)</f>
        <v>376</v>
      </c>
    </row>
    <row r="19" spans="1:8" ht="19.5" thickBot="1">
      <c r="A19" s="11">
        <v>12</v>
      </c>
      <c r="B19" s="47" t="s">
        <v>46</v>
      </c>
      <c r="C19" s="77" t="s">
        <v>130</v>
      </c>
      <c r="D19" s="25" t="str">
        <f>LOOKUP(F19,Лист1!B$8:C$11)</f>
        <v>II</v>
      </c>
      <c r="E19" s="6">
        <v>0.09876157407407408</v>
      </c>
      <c r="F19" s="16">
        <f t="shared" si="0"/>
        <v>0.015428240740740756</v>
      </c>
      <c r="G19" s="24">
        <f t="shared" si="1"/>
        <v>4</v>
      </c>
      <c r="H19" s="13">
        <f>RANK(F19,1:СПО!$F$8:$F$37,1)</f>
        <v>221</v>
      </c>
    </row>
    <row r="20" spans="1:8" ht="19.5" thickBot="1">
      <c r="A20" s="12">
        <v>13</v>
      </c>
      <c r="B20" s="47" t="s">
        <v>44</v>
      </c>
      <c r="C20" s="77" t="s">
        <v>244</v>
      </c>
      <c r="D20" s="25" t="str">
        <f>LOOKUP(F20,Лист1!B$8:C$11)</f>
        <v>Б/Р</v>
      </c>
      <c r="E20" s="6">
        <v>0.10122685185185186</v>
      </c>
      <c r="F20" s="16">
        <f t="shared" si="0"/>
        <v>0.01789351851851853</v>
      </c>
      <c r="G20" s="24">
        <f t="shared" si="1"/>
        <v>28</v>
      </c>
      <c r="H20" s="13">
        <f>RANK(F20,1:СПО!$F$8:$F$37,1)</f>
        <v>377</v>
      </c>
    </row>
    <row r="21" spans="1:8" ht="19.5" thickBot="1">
      <c r="A21" s="12">
        <v>17</v>
      </c>
      <c r="B21" s="47" t="s">
        <v>46</v>
      </c>
      <c r="C21" s="77" t="s">
        <v>345</v>
      </c>
      <c r="D21" s="25" t="str">
        <f>LOOKUP(F21,Лист1!B$8:C$11)</f>
        <v>Б/Р</v>
      </c>
      <c r="E21" s="6">
        <v>0.10086805555555556</v>
      </c>
      <c r="F21" s="16">
        <f t="shared" si="0"/>
        <v>0.01753472222222223</v>
      </c>
      <c r="G21" s="24">
        <f t="shared" si="1"/>
        <v>22</v>
      </c>
      <c r="H21" s="13">
        <f>RANK(F21,1:СПО!$F$8:$F$37,1)</f>
        <v>367</v>
      </c>
    </row>
    <row r="22" spans="1:8" ht="19.5" thickBot="1">
      <c r="A22" s="11">
        <v>14</v>
      </c>
      <c r="B22" s="47" t="s">
        <v>46</v>
      </c>
      <c r="C22" s="77" t="s">
        <v>245</v>
      </c>
      <c r="D22" s="25" t="str">
        <f>LOOKUP(F22,Лист1!B$8:C$11)</f>
        <v>Б/Р</v>
      </c>
      <c r="E22" s="6">
        <v>0.09986111111111111</v>
      </c>
      <c r="F22" s="16">
        <f t="shared" si="0"/>
        <v>0.01652777777777778</v>
      </c>
      <c r="G22" s="24">
        <f t="shared" si="1"/>
        <v>17</v>
      </c>
      <c r="H22" s="13">
        <f>RANK(F22,1:СПО!$F$8:$F$37,1)</f>
        <v>335</v>
      </c>
    </row>
    <row r="23" spans="1:8" ht="19.5" thickBot="1">
      <c r="A23" s="11">
        <v>15</v>
      </c>
      <c r="B23" s="47" t="s">
        <v>46</v>
      </c>
      <c r="C23" s="76" t="s">
        <v>448</v>
      </c>
      <c r="D23" s="25" t="str">
        <f>LOOKUP(F23,Лист1!B$8:C$11)</f>
        <v>Б/Р</v>
      </c>
      <c r="E23" s="6">
        <v>0.1009837962962963</v>
      </c>
      <c r="F23" s="16">
        <f t="shared" si="0"/>
        <v>0.017650462962962965</v>
      </c>
      <c r="G23" s="24">
        <f t="shared" si="1"/>
        <v>25</v>
      </c>
      <c r="H23" s="13">
        <f>RANK(F23,1:СПО!$F$8:$F$37,1)</f>
        <v>371</v>
      </c>
    </row>
    <row r="24" spans="1:8" ht="19.5" thickBot="1">
      <c r="A24" s="11">
        <v>16</v>
      </c>
      <c r="B24" s="47" t="s">
        <v>46</v>
      </c>
      <c r="C24" s="76" t="s">
        <v>246</v>
      </c>
      <c r="D24" s="25" t="str">
        <f>LOOKUP(F24,Лист1!B$8:C$11)</f>
        <v>Б/Р</v>
      </c>
      <c r="E24" s="6">
        <v>0.1009375</v>
      </c>
      <c r="F24" s="16">
        <f t="shared" si="0"/>
        <v>0.01760416666666667</v>
      </c>
      <c r="G24" s="24">
        <f t="shared" si="1"/>
        <v>24</v>
      </c>
      <c r="H24" s="13">
        <f>RANK(F24,1:СПО!$F$8:$F$37,1)</f>
        <v>369</v>
      </c>
    </row>
    <row r="25" spans="1:8" ht="19.5" thickBot="1">
      <c r="A25" s="11">
        <v>18</v>
      </c>
      <c r="B25" s="47" t="s">
        <v>46</v>
      </c>
      <c r="C25" s="77" t="s">
        <v>247</v>
      </c>
      <c r="D25" s="25" t="str">
        <f>LOOKUP(F25,Лист1!B$8:C$11)</f>
        <v>III</v>
      </c>
      <c r="E25" s="6">
        <v>0.09962962962962962</v>
      </c>
      <c r="F25" s="16">
        <f t="shared" si="0"/>
        <v>0.016296296296296295</v>
      </c>
      <c r="G25" s="24">
        <f t="shared" si="1"/>
        <v>12</v>
      </c>
      <c r="H25" s="13">
        <f>RANK(F25,1:СПО!$F$8:$F$37,1)</f>
        <v>311</v>
      </c>
    </row>
    <row r="26" spans="1:8" ht="19.5" thickBot="1">
      <c r="A26" s="11">
        <v>19</v>
      </c>
      <c r="B26" s="47" t="s">
        <v>46</v>
      </c>
      <c r="C26" s="77" t="s">
        <v>248</v>
      </c>
      <c r="D26" s="25" t="str">
        <f>LOOKUP(F26,Лист1!B$8:C$11)</f>
        <v>Б/Р</v>
      </c>
      <c r="E26" s="6">
        <v>0.09986111111111111</v>
      </c>
      <c r="F26" s="16">
        <f t="shared" si="0"/>
        <v>0.01652777777777778</v>
      </c>
      <c r="G26" s="24">
        <f t="shared" si="1"/>
        <v>17</v>
      </c>
      <c r="H26" s="13">
        <f>RANK(F26,1:СПО!$F$8:$F$37,1)</f>
        <v>335</v>
      </c>
    </row>
    <row r="27" spans="1:8" ht="19.5" thickBot="1">
      <c r="A27" s="11">
        <v>20</v>
      </c>
      <c r="B27" s="47" t="s">
        <v>46</v>
      </c>
      <c r="C27" s="76" t="s">
        <v>249</v>
      </c>
      <c r="D27" s="25" t="str">
        <f>LOOKUP(F27,Лист1!B$8:C$11)</f>
        <v>Б/Р</v>
      </c>
      <c r="E27" s="6">
        <v>0.09969907407407408</v>
      </c>
      <c r="F27" s="16">
        <f t="shared" si="0"/>
        <v>0.01636574074074075</v>
      </c>
      <c r="G27" s="24">
        <f t="shared" si="1"/>
        <v>13</v>
      </c>
      <c r="H27" s="13">
        <f>RANK(F27,1:СПО!$F$8:$F$37,1)</f>
        <v>316</v>
      </c>
    </row>
    <row r="28" spans="1:8" ht="19.5" thickBot="1">
      <c r="A28" s="12">
        <v>21</v>
      </c>
      <c r="B28" s="47" t="s">
        <v>46</v>
      </c>
      <c r="C28" s="76" t="s">
        <v>133</v>
      </c>
      <c r="D28" s="25" t="str">
        <f>LOOKUP(F28,Лист1!B$8:C$11)</f>
        <v>I</v>
      </c>
      <c r="E28" s="6">
        <v>0.09803240740740742</v>
      </c>
      <c r="F28" s="16">
        <f t="shared" si="0"/>
        <v>0.014699074074074087</v>
      </c>
      <c r="G28" s="24">
        <f t="shared" si="1"/>
        <v>1</v>
      </c>
      <c r="H28" s="13">
        <f>RANK(F28,1:СПО!$F$8:$F$37,1)</f>
        <v>105</v>
      </c>
    </row>
    <row r="29" spans="1:8" ht="19.5" thickBot="1">
      <c r="A29" s="12">
        <v>22</v>
      </c>
      <c r="B29" s="47" t="s">
        <v>46</v>
      </c>
      <c r="C29" s="77" t="s">
        <v>250</v>
      </c>
      <c r="D29" s="25" t="str">
        <f>LOOKUP(F29,Лист1!B$8:C$11)</f>
        <v>III</v>
      </c>
      <c r="E29" s="6">
        <v>0.09900462962962964</v>
      </c>
      <c r="F29" s="16">
        <f t="shared" si="0"/>
        <v>0.015671296296296308</v>
      </c>
      <c r="G29" s="24">
        <f t="shared" si="1"/>
        <v>9</v>
      </c>
      <c r="H29" s="13">
        <f>RANK(F29,1:СПО!$F$8:$F$37,1)</f>
        <v>248</v>
      </c>
    </row>
    <row r="30" spans="1:8" ht="19.5" thickBot="1">
      <c r="A30" s="12">
        <v>23</v>
      </c>
      <c r="B30" s="47" t="s">
        <v>46</v>
      </c>
      <c r="C30" s="77" t="s">
        <v>134</v>
      </c>
      <c r="D30" s="25" t="str">
        <f>LOOKUP(F30,Лист1!B$8:C$11)</f>
        <v>Б/Р</v>
      </c>
      <c r="E30" s="6">
        <v>0.10010416666666666</v>
      </c>
      <c r="F30" s="16">
        <f t="shared" si="0"/>
        <v>0.016770833333333332</v>
      </c>
      <c r="G30" s="24">
        <f t="shared" si="1"/>
        <v>20</v>
      </c>
      <c r="H30" s="13">
        <f>RANK(F30,1:СПО!$F$8:$F$37,1)</f>
        <v>350</v>
      </c>
    </row>
    <row r="31" spans="1:8" ht="19.5" thickBot="1">
      <c r="A31" s="12">
        <v>24</v>
      </c>
      <c r="B31" s="47" t="s">
        <v>46</v>
      </c>
      <c r="C31" s="77" t="s">
        <v>135</v>
      </c>
      <c r="D31" s="25" t="str">
        <f>LOOKUP(F31,Лист1!B$8:C$11)</f>
        <v>II</v>
      </c>
      <c r="E31" s="6">
        <v>0.09851851851851852</v>
      </c>
      <c r="F31" s="16">
        <f t="shared" si="0"/>
        <v>0.01518518518518519</v>
      </c>
      <c r="G31" s="24">
        <f t="shared" si="1"/>
        <v>2</v>
      </c>
      <c r="H31" s="13">
        <f>RANK(F31,1:СПО!$F$8:$F$37,1)</f>
        <v>188</v>
      </c>
    </row>
    <row r="32" spans="1:8" ht="19.5" thickBot="1">
      <c r="A32" s="12">
        <v>25</v>
      </c>
      <c r="B32" s="47" t="s">
        <v>46</v>
      </c>
      <c r="C32" s="77" t="s">
        <v>131</v>
      </c>
      <c r="D32" s="25" t="str">
        <f>LOOKUP(F32,Лист1!B$8:C$11)</f>
        <v>II</v>
      </c>
      <c r="E32" s="6">
        <v>0.09851851851851852</v>
      </c>
      <c r="F32" s="16">
        <f t="shared" si="0"/>
        <v>0.01518518518518519</v>
      </c>
      <c r="G32" s="24">
        <f t="shared" si="1"/>
        <v>2</v>
      </c>
      <c r="H32" s="13">
        <f>RANK(F32,1:СПО!$F$8:$F$37,1)</f>
        <v>188</v>
      </c>
    </row>
    <row r="33" spans="1:8" ht="19.5" thickBot="1">
      <c r="A33" s="12">
        <v>26</v>
      </c>
      <c r="B33" s="47" t="s">
        <v>46</v>
      </c>
      <c r="C33" s="77" t="s">
        <v>251</v>
      </c>
      <c r="D33" s="25" t="str">
        <f>LOOKUP(F33,Лист1!B$8:C$11)</f>
        <v>Б/Р</v>
      </c>
      <c r="E33" s="6">
        <v>0.10233796296296298</v>
      </c>
      <c r="F33" s="16">
        <f t="shared" si="0"/>
        <v>0.01900462962962965</v>
      </c>
      <c r="G33" s="24">
        <f t="shared" si="1"/>
        <v>30</v>
      </c>
      <c r="H33" s="13">
        <f>RANK(F33,1:СПО!$F$8:$F$37,1)</f>
        <v>389</v>
      </c>
    </row>
    <row r="34" spans="1:8" ht="19.5" thickBot="1">
      <c r="A34" s="12">
        <v>27</v>
      </c>
      <c r="B34" s="47" t="s">
        <v>46</v>
      </c>
      <c r="C34" s="77" t="s">
        <v>252</v>
      </c>
      <c r="D34" s="25" t="str">
        <f>LOOKUP(F34,Лист1!B$8:C$11)</f>
        <v>III</v>
      </c>
      <c r="E34" s="6">
        <v>0.09896990740740741</v>
      </c>
      <c r="F34" s="16">
        <f t="shared" si="0"/>
        <v>0.01563657407407408</v>
      </c>
      <c r="G34" s="24">
        <f t="shared" si="1"/>
        <v>6</v>
      </c>
      <c r="H34" s="13">
        <f>RANK(F34,1:СПО!$F$8:$F$37,1)</f>
        <v>244</v>
      </c>
    </row>
    <row r="35" spans="1:8" ht="19.5" thickBot="1">
      <c r="A35" s="12">
        <v>28</v>
      </c>
      <c r="B35" s="47" t="s">
        <v>46</v>
      </c>
      <c r="C35" s="77" t="s">
        <v>253</v>
      </c>
      <c r="D35" s="25" t="str">
        <f>LOOKUP(F35,Лист1!B$8:C$11)</f>
        <v>III</v>
      </c>
      <c r="E35" s="6">
        <v>0.09898148148148149</v>
      </c>
      <c r="F35" s="16">
        <f t="shared" si="0"/>
        <v>0.01564814814814816</v>
      </c>
      <c r="G35" s="24">
        <f t="shared" si="1"/>
        <v>7</v>
      </c>
      <c r="H35" s="13">
        <f>RANK(F35,1:СПО!$F$8:$F$37,1)</f>
        <v>245</v>
      </c>
    </row>
    <row r="36" spans="1:8" ht="19.5" thickBot="1">
      <c r="A36" s="12">
        <v>29</v>
      </c>
      <c r="B36" s="47" t="s">
        <v>46</v>
      </c>
      <c r="C36" s="76" t="s">
        <v>254</v>
      </c>
      <c r="D36" s="25" t="str">
        <f>LOOKUP(F36,Лист1!B$8:C$11)</f>
        <v>Б/Р</v>
      </c>
      <c r="E36" s="6">
        <v>0.10006944444444445</v>
      </c>
      <c r="F36" s="16">
        <f t="shared" si="0"/>
        <v>0.01673611111111112</v>
      </c>
      <c r="G36" s="24">
        <f t="shared" si="1"/>
        <v>19</v>
      </c>
      <c r="H36" s="13">
        <f>RANK(F36,1:СПО!$F$8:$F$37,1)</f>
        <v>343</v>
      </c>
    </row>
    <row r="37" spans="1:8" ht="19.5" thickBot="1">
      <c r="A37" s="12">
        <v>30</v>
      </c>
      <c r="B37" s="47" t="s">
        <v>46</v>
      </c>
      <c r="C37" s="76" t="s">
        <v>129</v>
      </c>
      <c r="D37" s="25" t="str">
        <f>LOOKUP(F37,Лист1!B$8:C$11)</f>
        <v>Б/Р</v>
      </c>
      <c r="E37" s="6">
        <v>0.10143518518518518</v>
      </c>
      <c r="F37" s="16">
        <f t="shared" si="0"/>
        <v>0.018101851851851855</v>
      </c>
      <c r="G37" s="24">
        <f t="shared" si="1"/>
        <v>29</v>
      </c>
      <c r="H37" s="13">
        <f>RANK(F37,1:СПО!$F$8:$F$37,1)</f>
        <v>382</v>
      </c>
    </row>
    <row r="38" spans="3:7" ht="15">
      <c r="C38" s="116" t="s">
        <v>26</v>
      </c>
      <c r="D38" s="116"/>
      <c r="E38" s="116"/>
      <c r="F38" s="116"/>
      <c r="G38" s="18">
        <f>SUM(F8:F37)</f>
        <v>0.49636574074074097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A42:F42"/>
    <mergeCell ref="A1:G1"/>
    <mergeCell ref="A2:G2"/>
    <mergeCell ref="A3:G3"/>
    <mergeCell ref="A5:B5"/>
    <mergeCell ref="E5:F5"/>
    <mergeCell ref="A41:F41"/>
    <mergeCell ref="E6:F6"/>
    <mergeCell ref="G6:G7"/>
    <mergeCell ref="C38:F38"/>
    <mergeCell ref="A40:F40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45" zoomScaleSheetLayoutView="145" zoomScalePageLayoutView="0" workbookViewId="0" topLeftCell="A1">
      <selection activeCell="A6" sqref="A6"/>
    </sheetView>
  </sheetViews>
  <sheetFormatPr defaultColWidth="9.00390625" defaultRowHeight="12.75"/>
  <cols>
    <col min="1" max="1" width="23.875" style="0" customWidth="1"/>
    <col min="2" max="2" width="22.75390625" style="0" customWidth="1"/>
    <col min="3" max="3" width="23.625" style="0" customWidth="1"/>
    <col min="4" max="4" width="13.25390625" style="0" customWidth="1"/>
  </cols>
  <sheetData>
    <row r="1" spans="1:4" ht="20.25">
      <c r="A1" s="128" t="s">
        <v>10</v>
      </c>
      <c r="B1" s="128"/>
      <c r="C1" s="128"/>
      <c r="D1" s="31"/>
    </row>
    <row r="2" spans="1:4" ht="18">
      <c r="A2" s="127" t="s">
        <v>158</v>
      </c>
      <c r="B2" s="127"/>
      <c r="C2" s="127"/>
      <c r="D2" s="30"/>
    </row>
    <row r="3" spans="1:4" ht="18">
      <c r="A3" s="127" t="s">
        <v>23</v>
      </c>
      <c r="B3" s="127"/>
      <c r="C3" s="127"/>
      <c r="D3" s="30"/>
    </row>
    <row r="4" spans="1:3" ht="12.75">
      <c r="A4" s="129" t="s">
        <v>449</v>
      </c>
      <c r="B4" s="129"/>
      <c r="C4" s="129"/>
    </row>
    <row r="5" spans="1:3" ht="18">
      <c r="A5" s="26" t="s">
        <v>31</v>
      </c>
      <c r="B5" s="26" t="s">
        <v>20</v>
      </c>
      <c r="C5" s="26" t="s">
        <v>7</v>
      </c>
    </row>
    <row r="6" spans="1:3" ht="18" customHeight="1">
      <c r="A6" s="27" t="s">
        <v>11</v>
      </c>
      <c r="B6" s="28">
        <f>1!G38</f>
        <v>0.4576851851851852</v>
      </c>
      <c r="C6" s="19">
        <f>RANK(B6,$B$6:$B$18,1)</f>
        <v>6</v>
      </c>
    </row>
    <row r="7" spans="1:3" ht="18" customHeight="1">
      <c r="A7" s="27" t="s">
        <v>12</v>
      </c>
      <c r="B7" s="28">
        <f>2!G47</f>
        <v>0.4618171296296297</v>
      </c>
      <c r="C7" s="19">
        <f aca="true" t="shared" si="0" ref="C7:C18">RANK(B7,$B$6:$B$18,1)</f>
        <v>8</v>
      </c>
    </row>
    <row r="8" spans="1:3" ht="18" customHeight="1">
      <c r="A8" s="27" t="s">
        <v>13</v>
      </c>
      <c r="B8" s="28">
        <f>3!G38</f>
        <v>0.45021990740740747</v>
      </c>
      <c r="C8" s="19">
        <f t="shared" si="0"/>
        <v>5</v>
      </c>
    </row>
    <row r="9" spans="1:3" ht="18.75" customHeight="1">
      <c r="A9" s="27" t="s">
        <v>14</v>
      </c>
      <c r="B9" s="28">
        <f>4!G38</f>
        <v>0.4834722222222222</v>
      </c>
      <c r="C9" s="19">
        <f t="shared" si="0"/>
        <v>11</v>
      </c>
    </row>
    <row r="10" spans="1:3" ht="18.75" customHeight="1">
      <c r="A10" s="27" t="s">
        <v>15</v>
      </c>
      <c r="B10" s="28">
        <f>5!G38</f>
        <v>0.44554398148148155</v>
      </c>
      <c r="C10" s="19">
        <f t="shared" si="0"/>
        <v>4</v>
      </c>
    </row>
    <row r="11" spans="1:3" ht="18.75" customHeight="1">
      <c r="A11" s="27" t="s">
        <v>16</v>
      </c>
      <c r="B11" s="28">
        <f>7!G38</f>
        <v>0.4359953703703704</v>
      </c>
      <c r="C11" s="109">
        <f t="shared" si="0"/>
        <v>2</v>
      </c>
    </row>
    <row r="12" spans="1:3" ht="18">
      <c r="A12" s="27" t="s">
        <v>17</v>
      </c>
      <c r="B12" s="28">
        <f>8!G38</f>
        <v>0.4324652777777778</v>
      </c>
      <c r="C12" s="108">
        <f t="shared" si="0"/>
        <v>1</v>
      </c>
    </row>
    <row r="13" spans="1:3" ht="18">
      <c r="A13" s="27" t="s">
        <v>18</v>
      </c>
      <c r="B13" s="28">
        <f>9!G38</f>
        <v>0.46593750000000006</v>
      </c>
      <c r="C13" s="19">
        <f t="shared" si="0"/>
        <v>9</v>
      </c>
    </row>
    <row r="14" spans="1:3" ht="18">
      <c r="A14" s="27" t="s">
        <v>19</v>
      </c>
      <c r="B14" s="28">
        <f>'10'!G38</f>
        <v>0.4396064814814815</v>
      </c>
      <c r="C14" s="110">
        <f t="shared" si="0"/>
        <v>3</v>
      </c>
    </row>
    <row r="15" spans="1:3" ht="18">
      <c r="A15" s="27" t="s">
        <v>21</v>
      </c>
      <c r="B15" s="28">
        <f>'11'!G38</f>
        <v>0.4771643518518518</v>
      </c>
      <c r="C15" s="19">
        <f t="shared" si="0"/>
        <v>10</v>
      </c>
    </row>
    <row r="16" spans="1:10" ht="18">
      <c r="A16" s="27" t="s">
        <v>22</v>
      </c>
      <c r="B16" s="28">
        <f>'12'!G38</f>
        <v>0.4601388888888892</v>
      </c>
      <c r="C16" s="19">
        <f t="shared" si="0"/>
        <v>7</v>
      </c>
      <c r="J16" s="9"/>
    </row>
    <row r="17" spans="1:3" ht="18.75">
      <c r="A17" s="29" t="s">
        <v>28</v>
      </c>
      <c r="B17" s="28">
        <f>'14'!G38</f>
        <v>0.4990393518518517</v>
      </c>
      <c r="C17" s="19">
        <f t="shared" si="0"/>
        <v>13</v>
      </c>
    </row>
    <row r="18" spans="1:3" ht="18.75">
      <c r="A18" s="29" t="s">
        <v>32</v>
      </c>
      <c r="B18" s="28">
        <f>СПО!G38</f>
        <v>0.49636574074074097</v>
      </c>
      <c r="C18" s="19">
        <f t="shared" si="0"/>
        <v>12</v>
      </c>
    </row>
    <row r="19" spans="2:4" ht="18">
      <c r="B19" s="30"/>
      <c r="C19" s="30"/>
      <c r="D19" s="30"/>
    </row>
    <row r="20" spans="1:3" ht="18">
      <c r="A20" s="127" t="s">
        <v>280</v>
      </c>
      <c r="B20" s="127"/>
      <c r="C20" s="127"/>
    </row>
  </sheetData>
  <sheetProtection/>
  <mergeCells count="5">
    <mergeCell ref="A20:C20"/>
    <mergeCell ref="A1:C1"/>
    <mergeCell ref="A2:C2"/>
    <mergeCell ref="A3:C3"/>
    <mergeCell ref="A4:C4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7:C11"/>
  <sheetViews>
    <sheetView zoomScalePageLayoutView="0" workbookViewId="0" topLeftCell="A1">
      <selection activeCell="H28" sqref="H28"/>
    </sheetView>
  </sheetViews>
  <sheetFormatPr defaultColWidth="9.00390625" defaultRowHeight="12.75"/>
  <sheetData>
    <row r="7" spans="2:3" ht="12.75">
      <c r="B7" t="s">
        <v>41</v>
      </c>
      <c r="C7" t="s">
        <v>40</v>
      </c>
    </row>
    <row r="8" spans="2:3" ht="12.75">
      <c r="B8" s="43">
        <v>0.010416666666666666</v>
      </c>
      <c r="C8" t="s">
        <v>159</v>
      </c>
    </row>
    <row r="9" spans="2:3" ht="12.75">
      <c r="B9" s="43">
        <v>0.014930555555555556</v>
      </c>
      <c r="C9" t="s">
        <v>42</v>
      </c>
    </row>
    <row r="10" spans="2:3" ht="12.75">
      <c r="B10" s="43">
        <v>0.015625</v>
      </c>
      <c r="C10" t="s">
        <v>43</v>
      </c>
    </row>
    <row r="11" spans="2:3" ht="12.75">
      <c r="B11" s="43">
        <v>0.016319444444444445</v>
      </c>
      <c r="C11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51"/>
  <sheetViews>
    <sheetView view="pageBreakPreview" zoomScale="85" zoomScaleNormal="85" zoomScaleSheetLayoutView="85" zoomScalePageLayoutView="0" workbookViewId="0" topLeftCell="A1">
      <selection activeCell="E15" sqref="E15"/>
    </sheetView>
  </sheetViews>
  <sheetFormatPr defaultColWidth="9.00390625" defaultRowHeight="12.75"/>
  <cols>
    <col min="1" max="1" width="5.375" style="0" customWidth="1"/>
    <col min="2" max="2" width="8.75390625" style="72" customWidth="1"/>
    <col min="3" max="3" width="24.625" style="0" customWidth="1"/>
    <col min="4" max="4" width="10.375" style="0" customWidth="1"/>
    <col min="5" max="5" width="10.625" style="0" customWidth="1"/>
    <col min="6" max="7" width="10.75390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33"/>
      <c r="C4" s="8" t="s">
        <v>25</v>
      </c>
      <c r="D4" s="2">
        <v>2</v>
      </c>
      <c r="E4" s="1"/>
      <c r="F4" s="1"/>
      <c r="G4" s="1"/>
    </row>
    <row r="5" spans="1:7" ht="15.75">
      <c r="A5" s="120" t="s">
        <v>1</v>
      </c>
      <c r="B5" s="120"/>
      <c r="C5" s="3">
        <v>2</v>
      </c>
      <c r="D5" s="4"/>
      <c r="E5" s="121" t="s">
        <v>2</v>
      </c>
      <c r="F5" s="121"/>
      <c r="G5" s="5">
        <v>0.006944444444444444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23"/>
      <c r="C7" s="123"/>
      <c r="D7" s="114"/>
      <c r="E7" s="21" t="s">
        <v>8</v>
      </c>
      <c r="F7" s="22" t="s">
        <v>9</v>
      </c>
      <c r="G7" s="115"/>
      <c r="H7" s="115"/>
    </row>
    <row r="8" spans="1:8" ht="18" thickBot="1" thickTop="1">
      <c r="A8" s="78">
        <v>1</v>
      </c>
      <c r="B8" s="79" t="s">
        <v>45</v>
      </c>
      <c r="C8" s="80" t="s">
        <v>160</v>
      </c>
      <c r="D8" s="57" t="str">
        <f>LOOKUP(F8,Лист1!B$8:C$11)</f>
        <v>II</v>
      </c>
      <c r="E8" s="53">
        <v>0.022199074074074076</v>
      </c>
      <c r="F8" s="10">
        <f>E8-$G$5</f>
        <v>0.015254629629629632</v>
      </c>
      <c r="G8" s="24">
        <f>RANK(F8,$F$8:$F$37,1)</f>
        <v>15</v>
      </c>
      <c r="H8" s="13">
        <f>RANK(F8,1:СПО!$F$8:$F$37,1)</f>
        <v>198</v>
      </c>
    </row>
    <row r="9" spans="1:8" ht="18" thickBot="1" thickTop="1">
      <c r="A9" s="78">
        <v>2</v>
      </c>
      <c r="B9" s="81" t="s">
        <v>45</v>
      </c>
      <c r="C9" s="80" t="s">
        <v>145</v>
      </c>
      <c r="D9" s="57" t="str">
        <f>LOOKUP(F9,Лист1!B$8:C$11)</f>
        <v>II</v>
      </c>
      <c r="E9" s="53">
        <v>0.02217592592592593</v>
      </c>
      <c r="F9" s="10">
        <f aca="true" t="shared" si="0" ref="F9:F37">E9-$G$5</f>
        <v>0.015231481481481485</v>
      </c>
      <c r="G9" s="24">
        <f aca="true" t="shared" si="1" ref="G9:G37">RANK(F9,$F$8:$F$37,1)</f>
        <v>13</v>
      </c>
      <c r="H9" s="13">
        <f>RANK(F9,1:СПО!$F$8:$F$37,1)</f>
        <v>192</v>
      </c>
    </row>
    <row r="10" spans="1:8" ht="18" thickBot="1" thickTop="1">
      <c r="A10" s="78">
        <v>3</v>
      </c>
      <c r="B10" s="81" t="s">
        <v>115</v>
      </c>
      <c r="C10" s="80" t="s">
        <v>154</v>
      </c>
      <c r="D10" s="57" t="str">
        <f>LOOKUP(F10,Лист1!B$8:C$11)</f>
        <v>I</v>
      </c>
      <c r="E10" s="53">
        <v>0.021863425925925925</v>
      </c>
      <c r="F10" s="10">
        <f t="shared" si="0"/>
        <v>0.014918981481481481</v>
      </c>
      <c r="G10" s="24">
        <f t="shared" si="1"/>
        <v>7</v>
      </c>
      <c r="H10" s="13">
        <f>RANK(F10,1:СПО!$F$8:$F$37,1)</f>
        <v>135</v>
      </c>
    </row>
    <row r="11" spans="1:8" ht="18" thickBot="1" thickTop="1">
      <c r="A11" s="78">
        <v>4</v>
      </c>
      <c r="B11" s="81" t="s">
        <v>169</v>
      </c>
      <c r="C11" s="80" t="s">
        <v>156</v>
      </c>
      <c r="D11" s="57" t="str">
        <f>LOOKUP(F11,Лист1!B$8:C$11)</f>
        <v>I</v>
      </c>
      <c r="E11" s="53">
        <v>0.02165509259259259</v>
      </c>
      <c r="F11" s="10">
        <f t="shared" si="0"/>
        <v>0.014710648148148146</v>
      </c>
      <c r="G11" s="24">
        <f t="shared" si="1"/>
        <v>4</v>
      </c>
      <c r="H11" s="13">
        <f>RANK(F11,1:СПО!$F$8:$F$37,1)</f>
        <v>106</v>
      </c>
    </row>
    <row r="12" spans="1:8" ht="18" thickBot="1" thickTop="1">
      <c r="A12" s="78">
        <v>5</v>
      </c>
      <c r="B12" s="81" t="s">
        <v>46</v>
      </c>
      <c r="C12" s="80" t="s">
        <v>146</v>
      </c>
      <c r="D12" s="57" t="str">
        <f>LOOKUP(F12,Лист1!B$8:C$11)</f>
        <v>III</v>
      </c>
      <c r="E12" s="53">
        <v>0.022858796296296294</v>
      </c>
      <c r="F12" s="10">
        <f t="shared" si="0"/>
        <v>0.01591435185185185</v>
      </c>
      <c r="G12" s="24">
        <f t="shared" si="1"/>
        <v>24</v>
      </c>
      <c r="H12" s="13">
        <f>RANK(F12,1:СПО!$F$8:$F$37,1)</f>
        <v>287</v>
      </c>
    </row>
    <row r="13" spans="1:8" ht="18" thickBot="1" thickTop="1">
      <c r="A13" s="78">
        <v>6</v>
      </c>
      <c r="B13" s="81" t="s">
        <v>46</v>
      </c>
      <c r="C13" s="80" t="s">
        <v>151</v>
      </c>
      <c r="D13" s="57" t="str">
        <f>LOOKUP(F13,Лист1!B$8:C$11)</f>
        <v>II</v>
      </c>
      <c r="E13" s="53">
        <v>0.021909722222222223</v>
      </c>
      <c r="F13" s="10">
        <f t="shared" si="0"/>
        <v>0.014965277777777779</v>
      </c>
      <c r="G13" s="24">
        <f t="shared" si="1"/>
        <v>9</v>
      </c>
      <c r="H13" s="13">
        <f>RANK(F13,1:СПО!$F$8:$F$37,1)</f>
        <v>141</v>
      </c>
    </row>
    <row r="14" spans="1:8" ht="18" thickBot="1" thickTop="1">
      <c r="A14" s="78">
        <v>7</v>
      </c>
      <c r="B14" s="81" t="s">
        <v>46</v>
      </c>
      <c r="C14" s="80" t="s">
        <v>334</v>
      </c>
      <c r="D14" s="57" t="str">
        <f>LOOKUP(F14,Лист1!B$8:C$11)</f>
        <v>III</v>
      </c>
      <c r="E14" s="53">
        <v>0.022858796296296294</v>
      </c>
      <c r="F14" s="10">
        <f t="shared" si="0"/>
        <v>0.01591435185185185</v>
      </c>
      <c r="G14" s="24">
        <f t="shared" si="1"/>
        <v>24</v>
      </c>
      <c r="H14" s="13">
        <f>RANK(F14,1:СПО!$F$8:$F$37,1)</f>
        <v>287</v>
      </c>
    </row>
    <row r="15" spans="1:8" ht="18" thickBot="1" thickTop="1">
      <c r="A15" s="78">
        <v>8</v>
      </c>
      <c r="B15" s="81" t="s">
        <v>46</v>
      </c>
      <c r="C15" s="80" t="s">
        <v>157</v>
      </c>
      <c r="D15" s="57" t="str">
        <f>LOOKUP(F15,Лист1!B$8:C$11)</f>
        <v>I</v>
      </c>
      <c r="E15" s="53">
        <v>0.021736111111111112</v>
      </c>
      <c r="F15" s="10">
        <f t="shared" si="0"/>
        <v>0.014791666666666668</v>
      </c>
      <c r="G15" s="24">
        <f t="shared" si="1"/>
        <v>5</v>
      </c>
      <c r="H15" s="13">
        <f>RANK(F15,1:СПО!$F$8:$F$37,1)</f>
        <v>121</v>
      </c>
    </row>
    <row r="16" spans="1:8" ht="18" thickBot="1" thickTop="1">
      <c r="A16" s="78">
        <v>9</v>
      </c>
      <c r="B16" s="81" t="s">
        <v>46</v>
      </c>
      <c r="C16" s="80" t="s">
        <v>147</v>
      </c>
      <c r="D16" s="57" t="str">
        <f>LOOKUP(F16,Лист1!B$8:C$11)</f>
        <v>III</v>
      </c>
      <c r="E16" s="53">
        <v>0.0227662037037037</v>
      </c>
      <c r="F16" s="10">
        <f t="shared" si="0"/>
        <v>0.015821759259259258</v>
      </c>
      <c r="G16" s="24">
        <f t="shared" si="1"/>
        <v>23</v>
      </c>
      <c r="H16" s="13">
        <f>RANK(F16,1:СПО!$F$8:$F$37,1)</f>
        <v>276</v>
      </c>
    </row>
    <row r="17" spans="1:8" ht="18" thickBot="1" thickTop="1">
      <c r="A17" s="78">
        <v>10</v>
      </c>
      <c r="B17" s="81" t="s">
        <v>46</v>
      </c>
      <c r="C17" s="80" t="s">
        <v>161</v>
      </c>
      <c r="D17" s="57" t="str">
        <f>LOOKUP(F17,Лист1!B$8:C$11)</f>
        <v>III</v>
      </c>
      <c r="E17" s="53">
        <v>0.022662037037037036</v>
      </c>
      <c r="F17" s="10">
        <f t="shared" si="0"/>
        <v>0.015717592592592592</v>
      </c>
      <c r="G17" s="24">
        <f t="shared" si="1"/>
        <v>18</v>
      </c>
      <c r="H17" s="13">
        <f>RANK(F17,1:СПО!$F$8:$F$37,1)</f>
        <v>254</v>
      </c>
    </row>
    <row r="18" spans="1:8" ht="18" thickBot="1" thickTop="1">
      <c r="A18" s="78">
        <v>11</v>
      </c>
      <c r="B18" s="81" t="s">
        <v>46</v>
      </c>
      <c r="C18" s="80" t="s">
        <v>162</v>
      </c>
      <c r="D18" s="57" t="str">
        <f>LOOKUP(F18,Лист1!B$8:C$11)</f>
        <v>II</v>
      </c>
      <c r="E18" s="53">
        <v>0.02207175925925926</v>
      </c>
      <c r="F18" s="10">
        <f t="shared" si="0"/>
        <v>0.015127314814814816</v>
      </c>
      <c r="G18" s="24">
        <f t="shared" si="1"/>
        <v>10</v>
      </c>
      <c r="H18" s="13">
        <f>RANK(F18,1:СПО!$F$8:$F$37,1)</f>
        <v>175</v>
      </c>
    </row>
    <row r="19" spans="1:8" ht="18" thickBot="1" thickTop="1">
      <c r="A19" s="78">
        <v>12</v>
      </c>
      <c r="B19" s="81" t="s">
        <v>46</v>
      </c>
      <c r="C19" s="80" t="s">
        <v>152</v>
      </c>
      <c r="D19" s="57" t="str">
        <f>LOOKUP(F19,Лист1!B$8:C$11)</f>
        <v>Б/Р</v>
      </c>
      <c r="E19" s="53">
        <v>0.023344907407407408</v>
      </c>
      <c r="F19" s="10">
        <f t="shared" si="0"/>
        <v>0.016400462962962964</v>
      </c>
      <c r="G19" s="24">
        <f t="shared" si="1"/>
        <v>29</v>
      </c>
      <c r="H19" s="13">
        <f>RANK(F19,1:СПО!$F$8:$F$37,1)</f>
        <v>317</v>
      </c>
    </row>
    <row r="20" spans="1:8" ht="18" thickBot="1" thickTop="1">
      <c r="A20" s="82">
        <v>13</v>
      </c>
      <c r="B20" s="81" t="s">
        <v>46</v>
      </c>
      <c r="C20" s="80" t="s">
        <v>148</v>
      </c>
      <c r="D20" s="57" t="str">
        <f>LOOKUP(F20,Лист1!B$8:C$11)</f>
        <v>III</v>
      </c>
      <c r="E20" s="53">
        <v>0.022673611111111113</v>
      </c>
      <c r="F20" s="10">
        <f t="shared" si="0"/>
        <v>0.01572916666666667</v>
      </c>
      <c r="G20" s="24">
        <f t="shared" si="1"/>
        <v>20</v>
      </c>
      <c r="H20" s="13">
        <f>RANK(F20,1:СПО!$F$8:$F$37,1)</f>
        <v>258</v>
      </c>
    </row>
    <row r="21" spans="1:8" ht="18" thickBot="1" thickTop="1">
      <c r="A21" s="82">
        <v>14</v>
      </c>
      <c r="B21" s="81" t="s">
        <v>46</v>
      </c>
      <c r="C21" s="80" t="s">
        <v>153</v>
      </c>
      <c r="D21" s="57" t="str">
        <f>LOOKUP(F21,Лист1!B$8:C$11)</f>
        <v>III</v>
      </c>
      <c r="E21" s="53">
        <v>0.022858796296296294</v>
      </c>
      <c r="F21" s="10">
        <f t="shared" si="0"/>
        <v>0.01591435185185185</v>
      </c>
      <c r="G21" s="24">
        <f t="shared" si="1"/>
        <v>24</v>
      </c>
      <c r="H21" s="13">
        <f>RANK(F21,1:СПО!$F$8:$F$37,1)</f>
        <v>287</v>
      </c>
    </row>
    <row r="22" spans="1:8" ht="18" thickBot="1" thickTop="1">
      <c r="A22" s="78">
        <v>15</v>
      </c>
      <c r="B22" s="81" t="s">
        <v>46</v>
      </c>
      <c r="C22" s="80" t="s">
        <v>335</v>
      </c>
      <c r="D22" s="57" t="str">
        <f>LOOKUP(F22,Лист1!B$8:C$11)</f>
        <v>III</v>
      </c>
      <c r="E22" s="53">
        <v>0.022962962962962966</v>
      </c>
      <c r="F22" s="10">
        <f t="shared" si="0"/>
        <v>0.016018518518518522</v>
      </c>
      <c r="G22" s="24">
        <f t="shared" si="1"/>
        <v>27</v>
      </c>
      <c r="H22" s="13">
        <f>RANK(F22,1:СПО!$F$8:$F$37,1)</f>
        <v>297</v>
      </c>
    </row>
    <row r="23" spans="1:8" ht="18" thickBot="1" thickTop="1">
      <c r="A23" s="78">
        <v>16</v>
      </c>
      <c r="B23" s="81" t="s">
        <v>46</v>
      </c>
      <c r="C23" s="80" t="s">
        <v>336</v>
      </c>
      <c r="D23" s="57" t="str">
        <f>LOOKUP(F23,Лист1!B$8:C$11)</f>
        <v>II</v>
      </c>
      <c r="E23" s="53">
        <v>0.022534722222222223</v>
      </c>
      <c r="F23" s="10">
        <f t="shared" si="0"/>
        <v>0.01559027777777778</v>
      </c>
      <c r="G23" s="24">
        <f t="shared" si="1"/>
        <v>17</v>
      </c>
      <c r="H23" s="13">
        <f>RANK(F23,1:СПО!$F$8:$F$37,1)</f>
        <v>236</v>
      </c>
    </row>
    <row r="24" spans="1:8" ht="18" thickBot="1" thickTop="1">
      <c r="A24" s="78">
        <v>17</v>
      </c>
      <c r="B24" s="81" t="s">
        <v>46</v>
      </c>
      <c r="C24" s="80" t="s">
        <v>163</v>
      </c>
      <c r="D24" s="57" t="str">
        <f>LOOKUP(F24,Лист1!B$8:C$11)</f>
        <v>III</v>
      </c>
      <c r="E24" s="53">
        <v>0.022743055555555555</v>
      </c>
      <c r="F24" s="10">
        <f t="shared" si="0"/>
        <v>0.01579861111111111</v>
      </c>
      <c r="G24" s="24">
        <f t="shared" si="1"/>
        <v>21</v>
      </c>
      <c r="H24" s="13">
        <f>RANK(F24,1:СПО!$F$8:$F$37,1)</f>
        <v>272</v>
      </c>
    </row>
    <row r="25" spans="1:8" ht="18" thickBot="1" thickTop="1">
      <c r="A25" s="78">
        <v>18</v>
      </c>
      <c r="B25" s="81" t="s">
        <v>46</v>
      </c>
      <c r="C25" s="80" t="s">
        <v>164</v>
      </c>
      <c r="D25" s="57" t="str">
        <f>LOOKUP(F25,Лист1!B$8:C$11)</f>
        <v>III</v>
      </c>
      <c r="E25" s="53">
        <v>0.022662037037037036</v>
      </c>
      <c r="F25" s="10">
        <f t="shared" si="0"/>
        <v>0.015717592592592592</v>
      </c>
      <c r="G25" s="24">
        <f t="shared" si="1"/>
        <v>18</v>
      </c>
      <c r="H25" s="13">
        <f>RANK(F25,1:СПО!$F$8:$F$37,1)</f>
        <v>254</v>
      </c>
    </row>
    <row r="26" spans="1:8" ht="18" thickBot="1" thickTop="1">
      <c r="A26" s="78">
        <v>19</v>
      </c>
      <c r="B26" s="81" t="s">
        <v>46</v>
      </c>
      <c r="C26" s="80" t="s">
        <v>337</v>
      </c>
      <c r="D26" s="57" t="str">
        <f>LOOKUP(F26,Лист1!B$8:C$11)</f>
        <v>III</v>
      </c>
      <c r="E26" s="53">
        <v>0.02298611111111111</v>
      </c>
      <c r="F26" s="10">
        <f t="shared" si="0"/>
        <v>0.016041666666666666</v>
      </c>
      <c r="G26" s="24">
        <f t="shared" si="1"/>
        <v>28</v>
      </c>
      <c r="H26" s="13">
        <f>RANK(F26,1:СПО!$F$8:$F$37,1)</f>
        <v>300</v>
      </c>
    </row>
    <row r="27" spans="1:8" ht="18" thickBot="1" thickTop="1">
      <c r="A27" s="78">
        <v>20</v>
      </c>
      <c r="B27" s="81" t="s">
        <v>46</v>
      </c>
      <c r="C27" s="80" t="s">
        <v>165</v>
      </c>
      <c r="D27" s="57" t="str">
        <f>LOOKUP(F27,Лист1!B$8:C$11)</f>
        <v>I</v>
      </c>
      <c r="E27" s="53">
        <v>0.021261574074074075</v>
      </c>
      <c r="F27" s="10">
        <f t="shared" si="0"/>
        <v>0.014317129629629631</v>
      </c>
      <c r="G27" s="24">
        <f t="shared" si="1"/>
        <v>1</v>
      </c>
      <c r="H27" s="13">
        <f>RANK(F27,1:СПО!$F$8:$F$37,1)</f>
        <v>58</v>
      </c>
    </row>
    <row r="28" spans="1:8" ht="18" thickBot="1" thickTop="1">
      <c r="A28" s="82">
        <v>21</v>
      </c>
      <c r="B28" s="81" t="s">
        <v>46</v>
      </c>
      <c r="C28" s="80" t="s">
        <v>166</v>
      </c>
      <c r="D28" s="57" t="str">
        <f>LOOKUP(F28,Лист1!B$8:C$11)</f>
        <v>I</v>
      </c>
      <c r="E28" s="53">
        <v>0.021770833333333336</v>
      </c>
      <c r="F28" s="10">
        <f t="shared" si="0"/>
        <v>0.014826388888888892</v>
      </c>
      <c r="G28" s="24">
        <f t="shared" si="1"/>
        <v>6</v>
      </c>
      <c r="H28" s="13">
        <f>RANK(F28,1:СПО!$F$8:$F$37,1)</f>
        <v>125</v>
      </c>
    </row>
    <row r="29" spans="1:8" ht="18" thickBot="1" thickTop="1">
      <c r="A29" s="82">
        <v>22</v>
      </c>
      <c r="B29" s="81" t="s">
        <v>46</v>
      </c>
      <c r="C29" s="80" t="s">
        <v>167</v>
      </c>
      <c r="D29" s="57" t="str">
        <f>LOOKUP(F29,Лист1!B$8:C$11)</f>
        <v>Б/Р</v>
      </c>
      <c r="E29" s="53">
        <v>0.023344907407407408</v>
      </c>
      <c r="F29" s="10">
        <f t="shared" si="0"/>
        <v>0.016400462962962964</v>
      </c>
      <c r="G29" s="24">
        <f t="shared" si="1"/>
        <v>29</v>
      </c>
      <c r="H29" s="13">
        <f>RANK(F29,1:СПО!$F$8:$F$37,1)</f>
        <v>317</v>
      </c>
    </row>
    <row r="30" spans="1:8" ht="18" thickBot="1" thickTop="1">
      <c r="A30" s="82">
        <v>23</v>
      </c>
      <c r="B30" s="81" t="s">
        <v>46</v>
      </c>
      <c r="C30" s="80" t="s">
        <v>149</v>
      </c>
      <c r="D30" s="57" t="str">
        <f>LOOKUP(F30,Лист1!B$8:C$11)</f>
        <v>II</v>
      </c>
      <c r="E30" s="53">
        <v>0.02221064814814815</v>
      </c>
      <c r="F30" s="10">
        <f t="shared" si="0"/>
        <v>0.015266203703703705</v>
      </c>
      <c r="G30" s="24">
        <f t="shared" si="1"/>
        <v>16</v>
      </c>
      <c r="H30" s="13">
        <f>RANK(F30,1:СПО!$F$8:$F$37,1)</f>
        <v>199</v>
      </c>
    </row>
    <row r="31" spans="1:8" ht="18" thickBot="1" thickTop="1">
      <c r="A31" s="82">
        <v>24</v>
      </c>
      <c r="B31" s="81" t="s">
        <v>46</v>
      </c>
      <c r="C31" s="80" t="s">
        <v>155</v>
      </c>
      <c r="D31" s="57" t="str">
        <f>LOOKUP(F31,Лист1!B$8:C$11)</f>
        <v>II</v>
      </c>
      <c r="E31" s="53">
        <v>0.0221875</v>
      </c>
      <c r="F31" s="10">
        <f t="shared" si="0"/>
        <v>0.015243055555555555</v>
      </c>
      <c r="G31" s="24">
        <f t="shared" si="1"/>
        <v>14</v>
      </c>
      <c r="H31" s="13">
        <f>RANK(F31,1:СПО!$F$8:$F$37,1)</f>
        <v>194</v>
      </c>
    </row>
    <row r="32" spans="1:8" ht="18" thickBot="1" thickTop="1">
      <c r="A32" s="82">
        <v>25</v>
      </c>
      <c r="B32" s="81" t="s">
        <v>46</v>
      </c>
      <c r="C32" s="80" t="s">
        <v>338</v>
      </c>
      <c r="D32" s="57" t="str">
        <f>LOOKUP(F32,Лист1!B$8:C$11)</f>
        <v>III</v>
      </c>
      <c r="E32" s="53">
        <v>0.022754629629629628</v>
      </c>
      <c r="F32" s="10">
        <f t="shared" si="0"/>
        <v>0.015810185185185184</v>
      </c>
      <c r="G32" s="24">
        <f t="shared" si="1"/>
        <v>22</v>
      </c>
      <c r="H32" s="13">
        <f>RANK(F32,1:СПО!$F$8:$F$37,1)</f>
        <v>274</v>
      </c>
    </row>
    <row r="33" spans="1:8" ht="18" thickBot="1" thickTop="1">
      <c r="A33" s="82">
        <v>26</v>
      </c>
      <c r="B33" s="81" t="s">
        <v>46</v>
      </c>
      <c r="C33" s="80" t="s">
        <v>150</v>
      </c>
      <c r="D33" s="57" t="str">
        <f>LOOKUP(F33,Лист1!B$8:C$11)</f>
        <v>I</v>
      </c>
      <c r="E33" s="53">
        <v>0.02144675925925926</v>
      </c>
      <c r="F33" s="10">
        <f t="shared" si="0"/>
        <v>0.014502314814814815</v>
      </c>
      <c r="G33" s="24">
        <f t="shared" si="1"/>
        <v>2</v>
      </c>
      <c r="H33" s="13">
        <f>RANK(F33,1:СПО!$F$8:$F$37,1)</f>
        <v>79</v>
      </c>
    </row>
    <row r="34" spans="1:8" ht="18" thickBot="1" thickTop="1">
      <c r="A34" s="82">
        <v>27</v>
      </c>
      <c r="B34" s="81" t="s">
        <v>46</v>
      </c>
      <c r="C34" s="80" t="s">
        <v>168</v>
      </c>
      <c r="D34" s="57" t="str">
        <f>LOOKUP(F34,Лист1!B$8:C$11)</f>
        <v>I</v>
      </c>
      <c r="E34" s="53">
        <v>0.02152777777777778</v>
      </c>
      <c r="F34" s="10">
        <f t="shared" si="0"/>
        <v>0.014583333333333337</v>
      </c>
      <c r="G34" s="24">
        <f t="shared" si="1"/>
        <v>3</v>
      </c>
      <c r="H34" s="13">
        <f>RANK(F34,1:СПО!$F$8:$F$37,1)</f>
        <v>91</v>
      </c>
    </row>
    <row r="35" spans="1:8" ht="18" thickBot="1" thickTop="1">
      <c r="A35" s="82">
        <v>28</v>
      </c>
      <c r="B35" s="81" t="s">
        <v>46</v>
      </c>
      <c r="C35" s="83" t="s">
        <v>339</v>
      </c>
      <c r="D35" s="57" t="str">
        <f>LOOKUP(F35,Лист1!B$8:C$11)</f>
        <v>II</v>
      </c>
      <c r="E35" s="53">
        <v>0.021886574074074072</v>
      </c>
      <c r="F35" s="10">
        <f t="shared" si="0"/>
        <v>0.014942129629629628</v>
      </c>
      <c r="G35" s="24">
        <f t="shared" si="1"/>
        <v>8</v>
      </c>
      <c r="H35" s="13">
        <f>RANK(F35,1:СПО!$F$8:$F$37,1)</f>
        <v>138</v>
      </c>
    </row>
    <row r="36" spans="1:8" ht="18" thickBot="1" thickTop="1">
      <c r="A36" s="82">
        <v>29</v>
      </c>
      <c r="B36" s="81" t="s">
        <v>46</v>
      </c>
      <c r="C36" s="83" t="s">
        <v>340</v>
      </c>
      <c r="D36" s="57" t="str">
        <f>LOOKUP(F36,Лист1!B$8:C$11)</f>
        <v>II</v>
      </c>
      <c r="E36" s="53">
        <v>0.02210648148148148</v>
      </c>
      <c r="F36" s="10">
        <f t="shared" si="0"/>
        <v>0.015162037037037036</v>
      </c>
      <c r="G36" s="24">
        <f t="shared" si="1"/>
        <v>11</v>
      </c>
      <c r="H36" s="13">
        <f>RANK(F36,1:СПО!$F$8:$F$37,1)</f>
        <v>184</v>
      </c>
    </row>
    <row r="37" spans="1:8" ht="18" thickBot="1" thickTop="1">
      <c r="A37" s="82">
        <v>30</v>
      </c>
      <c r="B37" s="81" t="s">
        <v>46</v>
      </c>
      <c r="C37" s="83" t="s">
        <v>341</v>
      </c>
      <c r="D37" s="57" t="str">
        <f>LOOKUP(F37,Лист1!B$8:C$11)</f>
        <v>II</v>
      </c>
      <c r="E37" s="53">
        <v>0.022129629629629628</v>
      </c>
      <c r="F37" s="10">
        <f t="shared" si="0"/>
        <v>0.015185185185185184</v>
      </c>
      <c r="G37" s="24">
        <f t="shared" si="1"/>
        <v>12</v>
      </c>
      <c r="H37" s="13">
        <f>RANK(F37,1:СПО!$F$8:$F$37,1)</f>
        <v>186</v>
      </c>
    </row>
    <row r="38" ht="15.75">
      <c r="C38" s="55"/>
    </row>
    <row r="39" ht="0.75" customHeight="1"/>
    <row r="40" ht="15.75">
      <c r="C40" s="55"/>
    </row>
    <row r="41" ht="15.75">
      <c r="C41" s="55"/>
    </row>
    <row r="47" spans="3:7" ht="15">
      <c r="C47" s="116" t="s">
        <v>26</v>
      </c>
      <c r="D47" s="116"/>
      <c r="E47" s="116"/>
      <c r="F47" s="116"/>
      <c r="G47" s="17">
        <f>SUM(F8:F37)</f>
        <v>0.4618171296296297</v>
      </c>
    </row>
    <row r="49" spans="1:6" ht="12.75">
      <c r="A49" s="111" t="s">
        <v>34</v>
      </c>
      <c r="B49" s="111"/>
      <c r="C49" s="111"/>
      <c r="D49" s="111"/>
      <c r="E49" s="111"/>
      <c r="F49" s="111"/>
    </row>
    <row r="50" spans="1:6" ht="12.75">
      <c r="A50" s="111" t="s">
        <v>33</v>
      </c>
      <c r="B50" s="111"/>
      <c r="C50" s="111"/>
      <c r="D50" s="111"/>
      <c r="E50" s="111"/>
      <c r="F50" s="111"/>
    </row>
    <row r="51" spans="1:6" ht="12.75">
      <c r="A51" s="111" t="s">
        <v>35</v>
      </c>
      <c r="B51" s="111"/>
      <c r="C51" s="111"/>
      <c r="D51" s="111"/>
      <c r="E51" s="111"/>
      <c r="F51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51:F51"/>
    <mergeCell ref="A49:F49"/>
    <mergeCell ref="A50:F50"/>
    <mergeCell ref="C47:F47"/>
    <mergeCell ref="A6:A7"/>
    <mergeCell ref="B6:B7"/>
    <mergeCell ref="C6:C7"/>
    <mergeCell ref="D6:D7"/>
    <mergeCell ref="E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Normal="85" zoomScaleSheetLayoutView="85" zoomScalePageLayoutView="0" workbookViewId="0" topLeftCell="A4">
      <selection activeCell="C38" sqref="C38:F38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25.75390625" style="0" customWidth="1"/>
    <col min="4" max="4" width="7.875" style="0" customWidth="1"/>
    <col min="5" max="5" width="10.625" style="0" bestFit="1" customWidth="1"/>
    <col min="6" max="6" width="10.2539062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3</v>
      </c>
      <c r="E4" s="1"/>
      <c r="F4" s="1"/>
      <c r="G4" s="1"/>
    </row>
    <row r="5" spans="1:7" ht="15.75">
      <c r="A5" s="120" t="s">
        <v>1</v>
      </c>
      <c r="B5" s="120"/>
      <c r="C5" s="3">
        <v>3</v>
      </c>
      <c r="D5" s="4"/>
      <c r="E5" s="121" t="s">
        <v>2</v>
      </c>
      <c r="F5" s="121"/>
      <c r="G5" s="5">
        <v>0.013888888888888888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7.25" thickBot="1">
      <c r="A8" s="84">
        <v>1</v>
      </c>
      <c r="B8" s="81" t="s">
        <v>46</v>
      </c>
      <c r="C8" s="85" t="s">
        <v>47</v>
      </c>
      <c r="D8" s="23" t="str">
        <f>LOOKUP(F8,Лист1!B$8:C$11)</f>
        <v>I</v>
      </c>
      <c r="E8" s="6">
        <v>0.027268518518518515</v>
      </c>
      <c r="F8" s="10">
        <f>E8-$G$5</f>
        <v>0.013379629629629627</v>
      </c>
      <c r="G8" s="24">
        <f>RANK(F8,$F$8:$F$37,1)</f>
        <v>1</v>
      </c>
      <c r="H8" s="13">
        <f>RANK(F8,1:СПО!$F$8:$F$37,1)</f>
        <v>11</v>
      </c>
    </row>
    <row r="9" spans="1:8" ht="17.25" thickBot="1">
      <c r="A9" s="84">
        <v>2</v>
      </c>
      <c r="B9" s="81" t="s">
        <v>46</v>
      </c>
      <c r="C9" s="86" t="s">
        <v>48</v>
      </c>
      <c r="D9" s="23" t="str">
        <f>LOOKUP(F9,Лист1!B$8:C$11)</f>
        <v>I</v>
      </c>
      <c r="E9" s="6">
        <v>0.027685185185185188</v>
      </c>
      <c r="F9" s="10">
        <f aca="true" t="shared" si="0" ref="F9:F37">E9-$G$5</f>
        <v>0.0137962962962963</v>
      </c>
      <c r="G9" s="24">
        <f aca="true" t="shared" si="1" ref="G9:G37">RANK(F9,$F$8:$F$37,1)</f>
        <v>4</v>
      </c>
      <c r="H9" s="13">
        <f>RANK(F9,1:СПО!$F$8:$F$37,1)</f>
        <v>23</v>
      </c>
    </row>
    <row r="10" spans="1:8" ht="17.25" thickBot="1">
      <c r="A10" s="84">
        <v>3</v>
      </c>
      <c r="B10" s="81" t="s">
        <v>46</v>
      </c>
      <c r="C10" s="86" t="s">
        <v>49</v>
      </c>
      <c r="D10" s="23" t="str">
        <f>LOOKUP(F10,Лист1!B$8:C$11)</f>
        <v>I</v>
      </c>
      <c r="E10" s="6">
        <v>0.028055555555555556</v>
      </c>
      <c r="F10" s="10">
        <f t="shared" si="0"/>
        <v>0.014166666666666668</v>
      </c>
      <c r="G10" s="24">
        <f t="shared" si="1"/>
        <v>6</v>
      </c>
      <c r="H10" s="13">
        <f>RANK(F10,1:СПО!$F$8:$F$37,1)</f>
        <v>41</v>
      </c>
    </row>
    <row r="11" spans="1:8" ht="17.25" thickBot="1">
      <c r="A11" s="84">
        <v>4</v>
      </c>
      <c r="B11" s="81" t="s">
        <v>46</v>
      </c>
      <c r="C11" s="86" t="s">
        <v>50</v>
      </c>
      <c r="D11" s="23" t="str">
        <f>LOOKUP(F11,Лист1!B$8:C$11)</f>
        <v>II</v>
      </c>
      <c r="E11" s="6">
        <v>0.029247685185185186</v>
      </c>
      <c r="F11" s="10">
        <f t="shared" si="0"/>
        <v>0.015358796296296297</v>
      </c>
      <c r="G11" s="24">
        <f t="shared" si="1"/>
        <v>18</v>
      </c>
      <c r="H11" s="13">
        <f>RANK(F11,1:СПО!$F$8:$F$37,1)</f>
        <v>212</v>
      </c>
    </row>
    <row r="12" spans="1:8" ht="17.25" thickBot="1">
      <c r="A12" s="84">
        <v>5</v>
      </c>
      <c r="B12" s="81" t="s">
        <v>46</v>
      </c>
      <c r="C12" s="86" t="s">
        <v>51</v>
      </c>
      <c r="D12" s="23" t="str">
        <f>LOOKUP(F12,Лист1!B$8:C$11)</f>
        <v>II</v>
      </c>
      <c r="E12" s="6">
        <v>0.028877314814814817</v>
      </c>
      <c r="F12" s="10">
        <f t="shared" si="0"/>
        <v>0.01498842592592593</v>
      </c>
      <c r="G12" s="24">
        <f t="shared" si="1"/>
        <v>14</v>
      </c>
      <c r="H12" s="13">
        <f>RANK(F12,1:СПО!$F$8:$F$37,1)</f>
        <v>147</v>
      </c>
    </row>
    <row r="13" spans="1:8" ht="17.25" thickBot="1">
      <c r="A13" s="84">
        <v>6</v>
      </c>
      <c r="B13" s="81" t="s">
        <v>46</v>
      </c>
      <c r="C13" s="86" t="s">
        <v>52</v>
      </c>
      <c r="D13" s="23" t="str">
        <f>LOOKUP(F13,Лист1!B$8:C$11)</f>
        <v>I</v>
      </c>
      <c r="E13" s="6">
        <v>0.028229166666666666</v>
      </c>
      <c r="F13" s="10">
        <f t="shared" si="0"/>
        <v>0.014340277777777778</v>
      </c>
      <c r="G13" s="24">
        <f t="shared" si="1"/>
        <v>8</v>
      </c>
      <c r="H13" s="13">
        <f>RANK(F13,1:СПО!$F$8:$F$37,1)</f>
        <v>59</v>
      </c>
    </row>
    <row r="14" spans="1:8" ht="17.25" thickBot="1">
      <c r="A14" s="84">
        <v>7</v>
      </c>
      <c r="B14" s="81" t="s">
        <v>46</v>
      </c>
      <c r="C14" s="86" t="s">
        <v>346</v>
      </c>
      <c r="D14" s="23" t="str">
        <f>LOOKUP(F14,Лист1!B$8:C$11)</f>
        <v>II</v>
      </c>
      <c r="E14" s="6">
        <v>0.028935185185185185</v>
      </c>
      <c r="F14" s="10">
        <f t="shared" si="0"/>
        <v>0.015046296296296297</v>
      </c>
      <c r="G14" s="24">
        <f t="shared" si="1"/>
        <v>15</v>
      </c>
      <c r="H14" s="13">
        <f>RANK(F14,1:СПО!$F$8:$F$37,1)</f>
        <v>159</v>
      </c>
    </row>
    <row r="15" spans="1:8" ht="17.25" thickBot="1">
      <c r="A15" s="84">
        <v>8</v>
      </c>
      <c r="B15" s="81" t="s">
        <v>46</v>
      </c>
      <c r="C15" s="86" t="s">
        <v>53</v>
      </c>
      <c r="D15" s="23" t="str">
        <f>LOOKUP(F15,Лист1!B$8:C$11)</f>
        <v>I</v>
      </c>
      <c r="E15" s="6">
        <v>0.02784722222222222</v>
      </c>
      <c r="F15" s="10">
        <f t="shared" si="0"/>
        <v>0.013958333333333333</v>
      </c>
      <c r="G15" s="24">
        <f t="shared" si="1"/>
        <v>5</v>
      </c>
      <c r="H15" s="13">
        <f>RANK(F15,1:СПО!$F$8:$F$37,1)</f>
        <v>32</v>
      </c>
    </row>
    <row r="16" spans="1:8" ht="17.25" thickBot="1">
      <c r="A16" s="84">
        <v>9</v>
      </c>
      <c r="B16" s="81" t="s">
        <v>46</v>
      </c>
      <c r="C16" s="86" t="s">
        <v>54</v>
      </c>
      <c r="D16" s="23" t="str">
        <f>LOOKUP(F16,Лист1!B$8:C$11)</f>
        <v>I</v>
      </c>
      <c r="E16" s="6">
        <v>0.028645833333333332</v>
      </c>
      <c r="F16" s="10">
        <f t="shared" si="0"/>
        <v>0.014756944444444444</v>
      </c>
      <c r="G16" s="24">
        <f t="shared" si="1"/>
        <v>12</v>
      </c>
      <c r="H16" s="13">
        <f>RANK(F16,1:СПО!$F$8:$F$37,1)</f>
        <v>116</v>
      </c>
    </row>
    <row r="17" spans="1:8" ht="17.25" thickBot="1">
      <c r="A17" s="84">
        <v>10</v>
      </c>
      <c r="B17" s="81" t="s">
        <v>46</v>
      </c>
      <c r="C17" s="86" t="s">
        <v>209</v>
      </c>
      <c r="D17" s="23" t="str">
        <f>LOOKUP(F17,Лист1!B$8:C$11)</f>
        <v>III</v>
      </c>
      <c r="E17" s="6">
        <v>0.030034722222222223</v>
      </c>
      <c r="F17" s="10">
        <f t="shared" si="0"/>
        <v>0.016145833333333335</v>
      </c>
      <c r="G17" s="24">
        <f t="shared" si="1"/>
        <v>29</v>
      </c>
      <c r="H17" s="13">
        <f>RANK(F17,1:СПО!$F$8:$F$37,1)</f>
        <v>307</v>
      </c>
    </row>
    <row r="18" spans="1:8" ht="17.25" thickBot="1">
      <c r="A18" s="84">
        <v>11</v>
      </c>
      <c r="B18" s="81" t="s">
        <v>46</v>
      </c>
      <c r="C18" s="86" t="s">
        <v>211</v>
      </c>
      <c r="D18" s="23" t="str">
        <f>LOOKUP(F18,Лист1!B$8:C$11)</f>
        <v>III</v>
      </c>
      <c r="E18" s="6">
        <v>0.02989583333333333</v>
      </c>
      <c r="F18" s="10">
        <f t="shared" si="0"/>
        <v>0.01600694444444444</v>
      </c>
      <c r="G18" s="24">
        <f t="shared" si="1"/>
        <v>27</v>
      </c>
      <c r="H18" s="13">
        <f>RANK(F18,1:СПО!$F$8:$F$37,1)</f>
        <v>294</v>
      </c>
    </row>
    <row r="19" spans="1:8" ht="17.25" thickBot="1">
      <c r="A19" s="84">
        <v>12</v>
      </c>
      <c r="B19" s="81" t="s">
        <v>46</v>
      </c>
      <c r="C19" s="86" t="s">
        <v>212</v>
      </c>
      <c r="D19" s="23" t="str">
        <f>LOOKUP(F19,Лист1!B$8:C$11)</f>
        <v>I</v>
      </c>
      <c r="E19" s="6">
        <v>0.028425925925925924</v>
      </c>
      <c r="F19" s="10">
        <f t="shared" si="0"/>
        <v>0.014537037037037036</v>
      </c>
      <c r="G19" s="24">
        <f t="shared" si="1"/>
        <v>10</v>
      </c>
      <c r="H19" s="13">
        <f>RANK(F19,1:СПО!$F$8:$F$37,1)</f>
        <v>85</v>
      </c>
    </row>
    <row r="20" spans="1:8" ht="17.25" thickBot="1">
      <c r="A20" s="87">
        <v>13</v>
      </c>
      <c r="B20" s="81" t="s">
        <v>46</v>
      </c>
      <c r="C20" s="86" t="s">
        <v>210</v>
      </c>
      <c r="D20" s="23" t="str">
        <f>LOOKUP(F20,Лист1!B$8:C$11)</f>
        <v>II</v>
      </c>
      <c r="E20" s="6">
        <v>0.029166666666666664</v>
      </c>
      <c r="F20" s="10">
        <f t="shared" si="0"/>
        <v>0.015277777777777776</v>
      </c>
      <c r="G20" s="24">
        <f t="shared" si="1"/>
        <v>17</v>
      </c>
      <c r="H20" s="13">
        <f>RANK(F20,1:СПО!$F$8:$F$37,1)</f>
        <v>201</v>
      </c>
    </row>
    <row r="21" spans="1:8" ht="17.25" thickBot="1">
      <c r="A21" s="87">
        <v>14</v>
      </c>
      <c r="B21" s="81" t="s">
        <v>46</v>
      </c>
      <c r="C21" s="86" t="s">
        <v>56</v>
      </c>
      <c r="D21" s="23" t="str">
        <f>LOOKUP(F21,Лист1!B$8:C$11)</f>
        <v>I</v>
      </c>
      <c r="E21" s="6">
        <v>0.02756944444444445</v>
      </c>
      <c r="F21" s="10">
        <f t="shared" si="0"/>
        <v>0.01368055555555556</v>
      </c>
      <c r="G21" s="24">
        <f t="shared" si="1"/>
        <v>2</v>
      </c>
      <c r="H21" s="13">
        <f>RANK(F21,1:СПО!$F$8:$F$37,1)</f>
        <v>18</v>
      </c>
    </row>
    <row r="22" spans="1:8" ht="17.25" thickBot="1">
      <c r="A22" s="84">
        <v>15</v>
      </c>
      <c r="B22" s="81" t="s">
        <v>46</v>
      </c>
      <c r="C22" s="86" t="s">
        <v>57</v>
      </c>
      <c r="D22" s="23" t="str">
        <f>LOOKUP(F22,Лист1!B$8:C$11)</f>
        <v>II</v>
      </c>
      <c r="E22" s="6">
        <v>0.029050925925925928</v>
      </c>
      <c r="F22" s="10">
        <f t="shared" si="0"/>
        <v>0.01516203703703704</v>
      </c>
      <c r="G22" s="24">
        <f t="shared" si="1"/>
        <v>16</v>
      </c>
      <c r="H22" s="13">
        <f>RANK(F22,1:СПО!$F$8:$F$37,1)</f>
        <v>185</v>
      </c>
    </row>
    <row r="23" spans="1:8" ht="17.25" thickBot="1">
      <c r="A23" s="84">
        <v>16</v>
      </c>
      <c r="B23" s="81" t="s">
        <v>46</v>
      </c>
      <c r="C23" s="86" t="s">
        <v>58</v>
      </c>
      <c r="D23" s="23" t="str">
        <f>LOOKUP(F23,Лист1!B$8:C$11)</f>
        <v>I</v>
      </c>
      <c r="E23" s="6">
        <v>0.02826388888888889</v>
      </c>
      <c r="F23" s="10">
        <f t="shared" si="0"/>
        <v>0.014375000000000002</v>
      </c>
      <c r="G23" s="24">
        <f t="shared" si="1"/>
        <v>9</v>
      </c>
      <c r="H23" s="13">
        <f>RANK(F23,1:СПО!$F$8:$F$37,1)</f>
        <v>64</v>
      </c>
    </row>
    <row r="24" spans="1:8" ht="17.25" thickBot="1">
      <c r="A24" s="84">
        <v>17</v>
      </c>
      <c r="B24" s="81" t="s">
        <v>46</v>
      </c>
      <c r="C24" s="86" t="s">
        <v>213</v>
      </c>
      <c r="D24" s="23" t="str">
        <f>LOOKUP(F24,Лист1!B$8:C$11)</f>
        <v>II</v>
      </c>
      <c r="E24" s="6">
        <v>0.029409722222222223</v>
      </c>
      <c r="F24" s="10">
        <f t="shared" si="0"/>
        <v>0.015520833333333334</v>
      </c>
      <c r="G24" s="24">
        <f t="shared" si="1"/>
        <v>20</v>
      </c>
      <c r="H24" s="13">
        <f>RANK(F24,1:СПО!$F$8:$F$37,1)</f>
        <v>229</v>
      </c>
    </row>
    <row r="25" spans="1:8" ht="17.25" thickBot="1">
      <c r="A25" s="84">
        <v>18</v>
      </c>
      <c r="B25" s="81" t="s">
        <v>46</v>
      </c>
      <c r="C25" s="86" t="s">
        <v>59</v>
      </c>
      <c r="D25" s="23" t="str">
        <f>LOOKUP(F25,Лист1!B$8:C$11)</f>
        <v>III</v>
      </c>
      <c r="E25" s="6">
        <v>0.029594907407407407</v>
      </c>
      <c r="F25" s="10">
        <f t="shared" si="0"/>
        <v>0.01570601851851852</v>
      </c>
      <c r="G25" s="24">
        <f t="shared" si="1"/>
        <v>24</v>
      </c>
      <c r="H25" s="13">
        <f>RANK(F25,1:СПО!$F$8:$F$37,1)</f>
        <v>253</v>
      </c>
    </row>
    <row r="26" spans="1:8" ht="17.25" thickBot="1">
      <c r="A26" s="84">
        <v>19</v>
      </c>
      <c r="B26" s="81" t="s">
        <v>46</v>
      </c>
      <c r="C26" s="86" t="s">
        <v>60</v>
      </c>
      <c r="D26" s="23" t="str">
        <f>LOOKUP(F26,Лист1!B$8:C$11)</f>
        <v>II</v>
      </c>
      <c r="E26" s="6">
        <v>0.029502314814814815</v>
      </c>
      <c r="F26" s="10">
        <f t="shared" si="0"/>
        <v>0.015613425925925926</v>
      </c>
      <c r="G26" s="24">
        <f t="shared" si="1"/>
        <v>23</v>
      </c>
      <c r="H26" s="13">
        <f>RANK(F26,1:СПО!$F$8:$F$37,1)</f>
        <v>238</v>
      </c>
    </row>
    <row r="27" spans="1:8" ht="18.75" customHeight="1" thickBot="1">
      <c r="A27" s="84">
        <v>20</v>
      </c>
      <c r="B27" s="81" t="s">
        <v>46</v>
      </c>
      <c r="C27" s="86" t="s">
        <v>214</v>
      </c>
      <c r="D27" s="23" t="str">
        <f>LOOKUP(F27,Лист1!B$8:C$11)</f>
        <v>III</v>
      </c>
      <c r="E27" s="6">
        <v>0.029872685185185183</v>
      </c>
      <c r="F27" s="10">
        <f t="shared" si="0"/>
        <v>0.015983796296296295</v>
      </c>
      <c r="G27" s="24">
        <f t="shared" si="1"/>
        <v>26</v>
      </c>
      <c r="H27" s="13">
        <f>RANK(F27,1:СПО!$F$8:$F$37,1)</f>
        <v>293</v>
      </c>
    </row>
    <row r="28" spans="1:8" ht="18.75" customHeight="1" thickBot="1">
      <c r="A28" s="87">
        <v>21</v>
      </c>
      <c r="B28" s="81" t="s">
        <v>46</v>
      </c>
      <c r="C28" s="86" t="s">
        <v>61</v>
      </c>
      <c r="D28" s="23" t="str">
        <f>LOOKUP(F28,Лист1!B$8:C$11)</f>
        <v>I</v>
      </c>
      <c r="E28" s="6">
        <v>0.02847222222222222</v>
      </c>
      <c r="F28" s="10">
        <f t="shared" si="0"/>
        <v>0.014583333333333334</v>
      </c>
      <c r="G28" s="24">
        <f t="shared" si="1"/>
        <v>11</v>
      </c>
      <c r="H28" s="13">
        <f>RANK(F28,1:СПО!$F$8:$F$37,1)</f>
        <v>90</v>
      </c>
    </row>
    <row r="29" spans="1:8" ht="18.75" customHeight="1" thickBot="1">
      <c r="A29" s="87">
        <v>22</v>
      </c>
      <c r="B29" s="81" t="s">
        <v>46</v>
      </c>
      <c r="C29" s="86" t="s">
        <v>62</v>
      </c>
      <c r="D29" s="23" t="str">
        <f>LOOKUP(F29,Лист1!B$8:C$11)</f>
        <v>I</v>
      </c>
      <c r="E29" s="6">
        <v>0.028796296296296296</v>
      </c>
      <c r="F29" s="10">
        <f t="shared" si="0"/>
        <v>0.014907407407407407</v>
      </c>
      <c r="G29" s="24">
        <f t="shared" si="1"/>
        <v>13</v>
      </c>
      <c r="H29" s="13">
        <f>RANK(F29,1:СПО!$F$8:$F$37,1)</f>
        <v>134</v>
      </c>
    </row>
    <row r="30" spans="1:8" ht="18.75" customHeight="1" thickBot="1">
      <c r="A30" s="87">
        <v>23</v>
      </c>
      <c r="B30" s="81" t="s">
        <v>46</v>
      </c>
      <c r="C30" s="86" t="s">
        <v>63</v>
      </c>
      <c r="D30" s="23" t="str">
        <f>LOOKUP(F30,Лист1!B$8:C$11)</f>
        <v>II</v>
      </c>
      <c r="E30" s="6">
        <v>0.029317129629629634</v>
      </c>
      <c r="F30" s="10">
        <f t="shared" si="0"/>
        <v>0.015428240740740746</v>
      </c>
      <c r="G30" s="24">
        <f t="shared" si="1"/>
        <v>19</v>
      </c>
      <c r="H30" s="13">
        <f>RANK(F30,1:СПО!$F$8:$F$37,1)</f>
        <v>219</v>
      </c>
    </row>
    <row r="31" spans="1:8" ht="18.75" customHeight="1" thickBot="1">
      <c r="A31" s="87">
        <v>24</v>
      </c>
      <c r="B31" s="81" t="s">
        <v>46</v>
      </c>
      <c r="C31" s="86" t="s">
        <v>64</v>
      </c>
      <c r="D31" s="23" t="str">
        <f>LOOKUP(F31,Лист1!B$8:C$11)</f>
        <v>III</v>
      </c>
      <c r="E31" s="6">
        <v>0.02981481481481481</v>
      </c>
      <c r="F31" s="10">
        <f t="shared" si="0"/>
        <v>0.015925925925925923</v>
      </c>
      <c r="G31" s="24">
        <f t="shared" si="1"/>
        <v>25</v>
      </c>
      <c r="H31" s="13">
        <f>RANK(F31,1:СПО!$F$8:$F$37,1)</f>
        <v>290</v>
      </c>
    </row>
    <row r="32" spans="1:8" ht="18.75" customHeight="1" thickBot="1">
      <c r="A32" s="87">
        <v>25</v>
      </c>
      <c r="B32" s="81" t="s">
        <v>46</v>
      </c>
      <c r="C32" s="86" t="s">
        <v>55</v>
      </c>
      <c r="D32" s="23" t="str">
        <f>LOOKUP(F32,Лист1!B$8:C$11)</f>
        <v>Б/Р</v>
      </c>
      <c r="E32" s="6">
        <v>0.030300925925925926</v>
      </c>
      <c r="F32" s="10">
        <f t="shared" si="0"/>
        <v>0.016412037037037037</v>
      </c>
      <c r="G32" s="24">
        <f t="shared" si="1"/>
        <v>30</v>
      </c>
      <c r="H32" s="13">
        <f>RANK(F32,1:СПО!$F$8:$F$37,1)</f>
        <v>323</v>
      </c>
    </row>
    <row r="33" spans="1:8" ht="18.75" customHeight="1" thickBot="1">
      <c r="A33" s="87">
        <v>26</v>
      </c>
      <c r="B33" s="81" t="s">
        <v>46</v>
      </c>
      <c r="C33" s="86" t="s">
        <v>215</v>
      </c>
      <c r="D33" s="23" t="str">
        <f>LOOKUP(F33,Лист1!B$8:C$11)</f>
        <v>II</v>
      </c>
      <c r="E33" s="6">
        <v>0.029409722222222223</v>
      </c>
      <c r="F33" s="10">
        <f t="shared" si="0"/>
        <v>0.015520833333333334</v>
      </c>
      <c r="G33" s="24">
        <f t="shared" si="1"/>
        <v>20</v>
      </c>
      <c r="H33" s="13">
        <f>RANK(F33,1:СПО!$F$8:$F$37,1)</f>
        <v>229</v>
      </c>
    </row>
    <row r="34" spans="1:8" ht="18.75" customHeight="1" thickBot="1">
      <c r="A34" s="87">
        <v>27</v>
      </c>
      <c r="B34" s="81" t="s">
        <v>46</v>
      </c>
      <c r="C34" s="86" t="s">
        <v>216</v>
      </c>
      <c r="D34" s="23" t="str">
        <f>LOOKUP(F34,Лист1!B$8:C$11)</f>
        <v>III</v>
      </c>
      <c r="E34" s="6">
        <v>0.029965277777777775</v>
      </c>
      <c r="F34" s="10">
        <f t="shared" si="0"/>
        <v>0.016076388888888887</v>
      </c>
      <c r="G34" s="24">
        <f t="shared" si="1"/>
        <v>28</v>
      </c>
      <c r="H34" s="13">
        <f>RANK(F34,1:СПО!$F$8:$F$37,1)</f>
        <v>304</v>
      </c>
    </row>
    <row r="35" spans="1:8" ht="18.75" customHeight="1" thickBot="1">
      <c r="A35" s="87">
        <v>28</v>
      </c>
      <c r="B35" s="81" t="s">
        <v>46</v>
      </c>
      <c r="C35" s="86" t="s">
        <v>217</v>
      </c>
      <c r="D35" s="23" t="str">
        <f>LOOKUP(F35,Лист1!B$8:C$11)</f>
        <v>II</v>
      </c>
      <c r="E35" s="6">
        <v>0.02943287037037037</v>
      </c>
      <c r="F35" s="10">
        <f t="shared" si="0"/>
        <v>0.015543981481481482</v>
      </c>
      <c r="G35" s="24">
        <f t="shared" si="1"/>
        <v>22</v>
      </c>
      <c r="H35" s="13">
        <f>RANK(F35,1:СПО!$F$8:$F$37,1)</f>
        <v>234</v>
      </c>
    </row>
    <row r="36" spans="1:8" ht="17.25" thickBot="1">
      <c r="A36" s="87">
        <v>29</v>
      </c>
      <c r="B36" s="81" t="s">
        <v>46</v>
      </c>
      <c r="C36" s="86" t="s">
        <v>65</v>
      </c>
      <c r="D36" s="23" t="str">
        <f>LOOKUP(F36,Лист1!B$8:C$11)</f>
        <v>I</v>
      </c>
      <c r="E36" s="6">
        <v>0.027627314814814813</v>
      </c>
      <c r="F36" s="10">
        <f t="shared" si="0"/>
        <v>0.013738425925925925</v>
      </c>
      <c r="G36" s="24">
        <f t="shared" si="1"/>
        <v>3</v>
      </c>
      <c r="H36" s="13">
        <f>RANK(F36,1:СПО!$F$8:$F$37,1)</f>
        <v>20</v>
      </c>
    </row>
    <row r="37" spans="1:8" ht="17.25" thickBot="1">
      <c r="A37" s="87">
        <v>30</v>
      </c>
      <c r="B37" s="81" t="s">
        <v>46</v>
      </c>
      <c r="C37" s="88" t="s">
        <v>66</v>
      </c>
      <c r="D37" s="23" t="str">
        <f>LOOKUP(F37,Лист1!B$8:C$11)</f>
        <v>I</v>
      </c>
      <c r="E37" s="6">
        <v>0.028171296296296302</v>
      </c>
      <c r="F37" s="10">
        <f t="shared" si="0"/>
        <v>0.014282407407407414</v>
      </c>
      <c r="G37" s="24">
        <f t="shared" si="1"/>
        <v>7</v>
      </c>
      <c r="H37" s="13">
        <f>RANK(F37,1:СПО!$F$8:$F$37,1)</f>
        <v>55</v>
      </c>
    </row>
    <row r="38" spans="3:7" ht="15">
      <c r="C38" s="116" t="s">
        <v>26</v>
      </c>
      <c r="D38" s="116"/>
      <c r="E38" s="116"/>
      <c r="F38" s="116"/>
      <c r="G38" s="17">
        <f>SUM(F8:F37)</f>
        <v>0.45021990740740747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A42:F42"/>
    <mergeCell ref="A41:F41"/>
    <mergeCell ref="A1:G1"/>
    <mergeCell ref="A2:G2"/>
    <mergeCell ref="A3:G3"/>
    <mergeCell ref="A5:B5"/>
    <mergeCell ref="E5:F5"/>
    <mergeCell ref="E6:F6"/>
    <mergeCell ref="G6:G7"/>
    <mergeCell ref="A6:A7"/>
    <mergeCell ref="B6:B7"/>
    <mergeCell ref="C6:C7"/>
    <mergeCell ref="D6:D7"/>
    <mergeCell ref="C38:F38"/>
    <mergeCell ref="A40:F4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2"/>
  <sheetViews>
    <sheetView view="pageBreakPreview" zoomScale="85" zoomScaleNormal="85" zoomScaleSheetLayoutView="85" zoomScalePageLayoutView="0" workbookViewId="0" topLeftCell="A20">
      <selection activeCell="C38" sqref="C38:F38"/>
    </sheetView>
  </sheetViews>
  <sheetFormatPr defaultColWidth="9.00390625" defaultRowHeight="12.75"/>
  <cols>
    <col min="1" max="1" width="5.375" style="0" customWidth="1"/>
    <col min="2" max="2" width="10.625" style="0" customWidth="1"/>
    <col min="3" max="3" width="29.375" style="0" customWidth="1"/>
    <col min="4" max="4" width="7.875" style="0" customWidth="1"/>
    <col min="5" max="5" width="10.625" style="0" bestFit="1" customWidth="1"/>
    <col min="6" max="6" width="10.375" style="0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4</v>
      </c>
      <c r="E4" s="1"/>
      <c r="F4" s="1"/>
      <c r="G4" s="1"/>
    </row>
    <row r="5" spans="1:7" ht="15.75">
      <c r="A5" s="120" t="s">
        <v>1</v>
      </c>
      <c r="B5" s="120"/>
      <c r="C5" s="3">
        <v>4</v>
      </c>
      <c r="D5" s="4"/>
      <c r="E5" s="121" t="s">
        <v>2</v>
      </c>
      <c r="F5" s="121"/>
      <c r="G5" s="5">
        <v>0.020833333333333332</v>
      </c>
    </row>
    <row r="6" spans="1:8" ht="15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9.5" thickBot="1">
      <c r="A8" s="11">
        <v>1</v>
      </c>
      <c r="B8" s="45" t="s">
        <v>44</v>
      </c>
      <c r="C8" s="75" t="s">
        <v>347</v>
      </c>
      <c r="D8" s="23" t="str">
        <f>LOOKUP(F8,Лист1!B$8:C$11)</f>
        <v>II</v>
      </c>
      <c r="E8" s="6">
        <v>0.03582175925925926</v>
      </c>
      <c r="F8" s="10">
        <f>E8-$G$5</f>
        <v>0.01498842592592593</v>
      </c>
      <c r="G8" s="24">
        <f>RANK(F8,$F$8:$F$37,1)</f>
        <v>4</v>
      </c>
      <c r="H8" s="13">
        <f>RANK(F8,1:СПО!$F$8:$F$37,1)</f>
        <v>147</v>
      </c>
    </row>
    <row r="9" spans="1:8" ht="19.5" thickBot="1">
      <c r="A9" s="11">
        <v>2</v>
      </c>
      <c r="B9" s="46" t="s">
        <v>44</v>
      </c>
      <c r="C9" s="77" t="s">
        <v>348</v>
      </c>
      <c r="D9" s="23" t="str">
        <f>LOOKUP(F9,Лист1!B$8:C$11)</f>
        <v>III</v>
      </c>
      <c r="E9" s="6">
        <v>0.03665509259259259</v>
      </c>
      <c r="F9" s="10">
        <f aca="true" t="shared" si="0" ref="F9:F37">E9-$G$5</f>
        <v>0.01582175925925926</v>
      </c>
      <c r="G9" s="24">
        <f aca="true" t="shared" si="1" ref="G9:G37">RANK(F9,$F$8:$F$37,1)</f>
        <v>13</v>
      </c>
      <c r="H9" s="13">
        <f>RANK(F9,1:СПО!$F$8:$F$37,1)</f>
        <v>280</v>
      </c>
    </row>
    <row r="10" spans="1:8" ht="19.5" thickBot="1">
      <c r="A10" s="11">
        <v>3</v>
      </c>
      <c r="B10" s="46" t="s">
        <v>44</v>
      </c>
      <c r="C10" s="77" t="s">
        <v>349</v>
      </c>
      <c r="D10" s="23" t="str">
        <f>LOOKUP(F10,Лист1!B$8:C$11)</f>
        <v>II</v>
      </c>
      <c r="E10" s="6">
        <v>0.03582175925925926</v>
      </c>
      <c r="F10" s="10">
        <f t="shared" si="0"/>
        <v>0.01498842592592593</v>
      </c>
      <c r="G10" s="24">
        <f t="shared" si="1"/>
        <v>4</v>
      </c>
      <c r="H10" s="13">
        <f>RANK(F10,1:СПО!$F$8:$F$37,1)</f>
        <v>147</v>
      </c>
    </row>
    <row r="11" spans="1:8" ht="19.5" thickBot="1">
      <c r="A11" s="11">
        <v>4</v>
      </c>
      <c r="B11" s="46" t="s">
        <v>44</v>
      </c>
      <c r="C11" s="77" t="s">
        <v>350</v>
      </c>
      <c r="D11" s="23" t="str">
        <f>LOOKUP(F11,Лист1!B$8:C$11)</f>
        <v>III</v>
      </c>
      <c r="E11" s="6">
        <v>0.03650462962962963</v>
      </c>
      <c r="F11" s="10">
        <f t="shared" si="0"/>
        <v>0.015671296296296298</v>
      </c>
      <c r="G11" s="24">
        <f t="shared" si="1"/>
        <v>11</v>
      </c>
      <c r="H11" s="13">
        <f>RANK(F11,1:СПО!$F$8:$F$37,1)</f>
        <v>247</v>
      </c>
    </row>
    <row r="12" spans="1:8" ht="19.5" thickBot="1">
      <c r="A12" s="11">
        <v>5</v>
      </c>
      <c r="B12" s="47" t="s">
        <v>46</v>
      </c>
      <c r="C12" s="77" t="s">
        <v>351</v>
      </c>
      <c r="D12" s="23" t="str">
        <f>LOOKUP(F12,Лист1!B$8:C$11)</f>
        <v>III</v>
      </c>
      <c r="E12" s="6">
        <v>0.036724537037037035</v>
      </c>
      <c r="F12" s="10">
        <f t="shared" si="0"/>
        <v>0.015891203703703703</v>
      </c>
      <c r="G12" s="24">
        <f t="shared" si="1"/>
        <v>14</v>
      </c>
      <c r="H12" s="13">
        <f>RANK(F12,1:СПО!$F$8:$F$37,1)</f>
        <v>283</v>
      </c>
    </row>
    <row r="13" spans="1:8" ht="19.5" thickBot="1">
      <c r="A13" s="11">
        <v>6</v>
      </c>
      <c r="B13" s="47" t="s">
        <v>46</v>
      </c>
      <c r="C13" s="77" t="s">
        <v>352</v>
      </c>
      <c r="D13" s="23" t="str">
        <f>LOOKUP(F13,Лист1!B$8:C$11)</f>
        <v>Б/Р</v>
      </c>
      <c r="E13" s="6">
        <v>0.03804398148148148</v>
      </c>
      <c r="F13" s="10">
        <f t="shared" si="0"/>
        <v>0.017210648148148145</v>
      </c>
      <c r="G13" s="24">
        <f t="shared" si="1"/>
        <v>27</v>
      </c>
      <c r="H13" s="13">
        <f>RANK(F13,1:СПО!$F$8:$F$37,1)</f>
        <v>361</v>
      </c>
    </row>
    <row r="14" spans="1:8" ht="19.5" thickBot="1">
      <c r="A14" s="11">
        <v>7</v>
      </c>
      <c r="B14" s="47" t="s">
        <v>46</v>
      </c>
      <c r="C14" s="77" t="s">
        <v>353</v>
      </c>
      <c r="D14" s="23" t="str">
        <f>LOOKUP(F14,Лист1!B$8:C$11)</f>
        <v>II</v>
      </c>
      <c r="E14" s="6">
        <v>0.03643518518518519</v>
      </c>
      <c r="F14" s="10">
        <f t="shared" si="0"/>
        <v>0.015601851851851856</v>
      </c>
      <c r="G14" s="24">
        <f t="shared" si="1"/>
        <v>10</v>
      </c>
      <c r="H14" s="13">
        <f>RANK(F14,1:СПО!$F$8:$F$37,1)</f>
        <v>237</v>
      </c>
    </row>
    <row r="15" spans="1:8" ht="19.5" thickBot="1">
      <c r="A15" s="11">
        <v>8</v>
      </c>
      <c r="B15" s="47" t="s">
        <v>46</v>
      </c>
      <c r="C15" s="77" t="s">
        <v>354</v>
      </c>
      <c r="D15" s="23" t="str">
        <f>LOOKUP(F15,Лист1!B$8:C$11)</f>
        <v>Б/Р</v>
      </c>
      <c r="E15" s="6">
        <v>0.03847222222222222</v>
      </c>
      <c r="F15" s="10">
        <f t="shared" si="0"/>
        <v>0.017638888888888888</v>
      </c>
      <c r="G15" s="24">
        <f t="shared" si="1"/>
        <v>28</v>
      </c>
      <c r="H15" s="13">
        <f>RANK(F15,1:СПО!$F$8:$F$37,1)</f>
        <v>370</v>
      </c>
    </row>
    <row r="16" spans="1:8" ht="19.5" thickBot="1">
      <c r="A16" s="11">
        <v>9</v>
      </c>
      <c r="B16" s="47" t="s">
        <v>46</v>
      </c>
      <c r="C16" s="77" t="s">
        <v>355</v>
      </c>
      <c r="D16" s="23" t="str">
        <f>LOOKUP(F16,Лист1!B$8:C$11)</f>
        <v>Б/Р</v>
      </c>
      <c r="E16" s="6">
        <v>0.03758101851851852</v>
      </c>
      <c r="F16" s="10">
        <f t="shared" si="0"/>
        <v>0.01674768518518519</v>
      </c>
      <c r="G16" s="24">
        <f t="shared" si="1"/>
        <v>24</v>
      </c>
      <c r="H16" s="13">
        <f>RANK(F16,1:СПО!$F$8:$F$37,1)</f>
        <v>346</v>
      </c>
    </row>
    <row r="17" spans="1:8" ht="19.5" thickBot="1">
      <c r="A17" s="11">
        <v>10</v>
      </c>
      <c r="B17" s="47" t="s">
        <v>46</v>
      </c>
      <c r="C17" s="77" t="s">
        <v>356</v>
      </c>
      <c r="D17" s="23" t="str">
        <f>LOOKUP(F17,Лист1!B$8:C$11)</f>
        <v>III</v>
      </c>
      <c r="E17" s="6">
        <v>0.03686342592592593</v>
      </c>
      <c r="F17" s="10">
        <f t="shared" si="0"/>
        <v>0.0160300925925926</v>
      </c>
      <c r="G17" s="24">
        <f t="shared" si="1"/>
        <v>16</v>
      </c>
      <c r="H17" s="13">
        <f>RANK(F17,1:СПО!$F$8:$F$37,1)</f>
        <v>299</v>
      </c>
    </row>
    <row r="18" spans="1:8" ht="19.5" thickBot="1">
      <c r="A18" s="11">
        <v>11</v>
      </c>
      <c r="B18" s="47" t="s">
        <v>46</v>
      </c>
      <c r="C18" s="77" t="s">
        <v>357</v>
      </c>
      <c r="D18" s="23" t="str">
        <f>LOOKUP(F18,Лист1!B$8:C$11)</f>
        <v>Б/Р</v>
      </c>
      <c r="E18" s="6">
        <v>0.03732638888888889</v>
      </c>
      <c r="F18" s="10">
        <f t="shared" si="0"/>
        <v>0.016493055555555556</v>
      </c>
      <c r="G18" s="24">
        <f t="shared" si="1"/>
        <v>20</v>
      </c>
      <c r="H18" s="13">
        <f>RANK(F18,1:СПО!$F$8:$F$37,1)</f>
        <v>329</v>
      </c>
    </row>
    <row r="19" spans="1:8" ht="19.5" thickBot="1">
      <c r="A19" s="11">
        <v>12</v>
      </c>
      <c r="B19" s="47" t="s">
        <v>46</v>
      </c>
      <c r="C19" s="77" t="s">
        <v>358</v>
      </c>
      <c r="D19" s="23" t="str">
        <f>LOOKUP(F19,Лист1!B$8:C$11)</f>
        <v>Б/Р</v>
      </c>
      <c r="E19" s="6">
        <v>0.0375</v>
      </c>
      <c r="F19" s="10">
        <f t="shared" si="0"/>
        <v>0.016666666666666666</v>
      </c>
      <c r="G19" s="24">
        <f t="shared" si="1"/>
        <v>21</v>
      </c>
      <c r="H19" s="13">
        <f>RANK(F19,1:СПО!$F$8:$F$37,1)</f>
        <v>339</v>
      </c>
    </row>
    <row r="20" spans="1:8" ht="19.5" thickBot="1">
      <c r="A20" s="12">
        <v>13</v>
      </c>
      <c r="B20" s="47" t="s">
        <v>46</v>
      </c>
      <c r="C20" s="77" t="s">
        <v>359</v>
      </c>
      <c r="D20" s="23" t="str">
        <f>LOOKUP(F20,Лист1!B$8:C$11)</f>
        <v>I</v>
      </c>
      <c r="E20" s="6">
        <v>0.03512731481481481</v>
      </c>
      <c r="F20" s="10">
        <f t="shared" si="0"/>
        <v>0.01429398148148148</v>
      </c>
      <c r="G20" s="24">
        <f t="shared" si="1"/>
        <v>2</v>
      </c>
      <c r="H20" s="13">
        <f>RANK(F20,1:СПО!$F$8:$F$37,1)</f>
        <v>56</v>
      </c>
    </row>
    <row r="21" spans="1:8" ht="19.5" thickBot="1">
      <c r="A21" s="12">
        <v>14</v>
      </c>
      <c r="B21" s="46" t="s">
        <v>46</v>
      </c>
      <c r="C21" s="77" t="s">
        <v>360</v>
      </c>
      <c r="D21" s="23" t="str">
        <f>LOOKUP(F21,Лист1!B$8:C$11)</f>
        <v>Б/Р</v>
      </c>
      <c r="E21" s="6">
        <v>0.039293981481481485</v>
      </c>
      <c r="F21" s="10">
        <f t="shared" si="0"/>
        <v>0.018460648148148153</v>
      </c>
      <c r="G21" s="24">
        <f t="shared" si="1"/>
        <v>29</v>
      </c>
      <c r="H21" s="13">
        <f>RANK(F21,1:СПО!$F$8:$F$37,1)</f>
        <v>384</v>
      </c>
    </row>
    <row r="22" spans="1:8" ht="19.5" thickBot="1">
      <c r="A22" s="11">
        <v>15</v>
      </c>
      <c r="B22" s="47" t="s">
        <v>46</v>
      </c>
      <c r="C22" s="77" t="s">
        <v>361</v>
      </c>
      <c r="D22" s="23" t="str">
        <f>LOOKUP(F22,Лист1!B$8:C$11)</f>
        <v>II</v>
      </c>
      <c r="E22" s="6">
        <v>0.03607638888888889</v>
      </c>
      <c r="F22" s="10">
        <f t="shared" si="0"/>
        <v>0.015243055555555555</v>
      </c>
      <c r="G22" s="24">
        <f t="shared" si="1"/>
        <v>7</v>
      </c>
      <c r="H22" s="13">
        <f>RANK(F22,1:СПО!$F$8:$F$37,1)</f>
        <v>194</v>
      </c>
    </row>
    <row r="23" spans="1:8" ht="19.5" thickBot="1">
      <c r="A23" s="11">
        <v>16</v>
      </c>
      <c r="B23" s="47" t="s">
        <v>46</v>
      </c>
      <c r="C23" s="77" t="s">
        <v>362</v>
      </c>
      <c r="D23" s="23" t="str">
        <f>LOOKUP(F23,Лист1!B$8:C$11)</f>
        <v>Б/Р</v>
      </c>
      <c r="E23" s="6">
        <v>0.03755787037037037</v>
      </c>
      <c r="F23" s="10">
        <f t="shared" si="0"/>
        <v>0.01672453703703704</v>
      </c>
      <c r="G23" s="24">
        <f t="shared" si="1"/>
        <v>22</v>
      </c>
      <c r="H23" s="13">
        <f>RANK(F23,1:СПО!$F$8:$F$37,1)</f>
        <v>341</v>
      </c>
    </row>
    <row r="24" spans="1:8" ht="19.5" thickBot="1">
      <c r="A24" s="11">
        <v>17</v>
      </c>
      <c r="B24" s="47" t="s">
        <v>46</v>
      </c>
      <c r="C24" s="77" t="s">
        <v>363</v>
      </c>
      <c r="D24" s="23" t="str">
        <f>LOOKUP(F24,Лист1!B$8:C$11)</f>
        <v>II</v>
      </c>
      <c r="E24" s="6">
        <v>0.03619212962962963</v>
      </c>
      <c r="F24" s="10">
        <f t="shared" si="0"/>
        <v>0.015358796296296297</v>
      </c>
      <c r="G24" s="24">
        <f t="shared" si="1"/>
        <v>8</v>
      </c>
      <c r="H24" s="13">
        <f>RANK(F24,1:СПО!$F$8:$F$37,1)</f>
        <v>212</v>
      </c>
    </row>
    <row r="25" spans="1:8" ht="19.5" thickBot="1">
      <c r="A25" s="11">
        <v>18</v>
      </c>
      <c r="B25" s="46" t="s">
        <v>46</v>
      </c>
      <c r="C25" s="77" t="s">
        <v>364</v>
      </c>
      <c r="D25" s="23" t="str">
        <f>LOOKUP(F25,Лист1!B$8:C$11)</f>
        <v>II</v>
      </c>
      <c r="E25" s="6">
        <v>0.03597222222222222</v>
      </c>
      <c r="F25" s="10">
        <f t="shared" si="0"/>
        <v>0.015138888888888886</v>
      </c>
      <c r="G25" s="24">
        <f t="shared" si="1"/>
        <v>6</v>
      </c>
      <c r="H25" s="13">
        <f>RANK(F25,1:СПО!$F$8:$F$37,1)</f>
        <v>178</v>
      </c>
    </row>
    <row r="26" spans="1:14" ht="19.5" thickBot="1">
      <c r="A26" s="11">
        <v>19</v>
      </c>
      <c r="B26" s="47" t="s">
        <v>46</v>
      </c>
      <c r="C26" s="77" t="s">
        <v>365</v>
      </c>
      <c r="D26" s="23" t="str">
        <f>LOOKUP(F26,Лист1!B$8:C$11)</f>
        <v>III</v>
      </c>
      <c r="E26" s="6">
        <v>0.036875</v>
      </c>
      <c r="F26" s="10">
        <f t="shared" si="0"/>
        <v>0.016041666666666666</v>
      </c>
      <c r="G26" s="24">
        <f t="shared" si="1"/>
        <v>17</v>
      </c>
      <c r="H26" s="13">
        <f>RANK(F26,1:СПО!$F$8:$F$37,1)</f>
        <v>300</v>
      </c>
      <c r="N26" s="54"/>
    </row>
    <row r="27" spans="1:8" ht="19.5" thickBot="1">
      <c r="A27" s="11">
        <v>20</v>
      </c>
      <c r="B27" s="47" t="s">
        <v>46</v>
      </c>
      <c r="C27" s="77" t="s">
        <v>366</v>
      </c>
      <c r="D27" s="23" t="str">
        <f>LOOKUP(F27,Лист1!B$8:C$11)</f>
        <v>III</v>
      </c>
      <c r="E27" s="6">
        <v>0.03685185185185185</v>
      </c>
      <c r="F27" s="10">
        <f t="shared" si="0"/>
        <v>0.01601851851851852</v>
      </c>
      <c r="G27" s="24">
        <f t="shared" si="1"/>
        <v>15</v>
      </c>
      <c r="H27" s="13">
        <f>RANK(F27,1:СПО!$F$8:$F$37,1)</f>
        <v>296</v>
      </c>
    </row>
    <row r="28" spans="1:8" ht="19.5" thickBot="1">
      <c r="A28" s="12">
        <v>21</v>
      </c>
      <c r="B28" s="47" t="s">
        <v>46</v>
      </c>
      <c r="C28" s="77" t="s">
        <v>367</v>
      </c>
      <c r="D28" s="23" t="str">
        <f>LOOKUP(F28,Лист1!B$8:C$11)</f>
        <v>Б/Р</v>
      </c>
      <c r="E28" s="6">
        <v>0.03799768518518518</v>
      </c>
      <c r="F28" s="10">
        <f t="shared" si="0"/>
        <v>0.01716435185185185</v>
      </c>
      <c r="G28" s="24">
        <f t="shared" si="1"/>
        <v>26</v>
      </c>
      <c r="H28" s="13">
        <f>RANK(F28,1:СПО!$F$8:$F$37,1)</f>
        <v>359</v>
      </c>
    </row>
    <row r="29" spans="1:8" ht="19.5" thickBot="1">
      <c r="A29" s="12">
        <v>22</v>
      </c>
      <c r="B29" s="47" t="s">
        <v>46</v>
      </c>
      <c r="C29" s="77" t="s">
        <v>368</v>
      </c>
      <c r="D29" s="23" t="str">
        <f>LOOKUP(F29,Лист1!B$8:C$11)</f>
        <v>Б/Р</v>
      </c>
      <c r="E29" s="6">
        <v>0.03782407407407407</v>
      </c>
      <c r="F29" s="10">
        <f t="shared" si="0"/>
        <v>0.01699074074074074</v>
      </c>
      <c r="G29" s="24">
        <f t="shared" si="1"/>
        <v>25</v>
      </c>
      <c r="H29" s="13">
        <f>RANK(F29,1:СПО!$F$8:$F$37,1)</f>
        <v>356</v>
      </c>
    </row>
    <row r="30" spans="1:8" ht="19.5" thickBot="1">
      <c r="A30" s="12">
        <v>23</v>
      </c>
      <c r="B30" s="46" t="s">
        <v>46</v>
      </c>
      <c r="C30" s="77" t="s">
        <v>369</v>
      </c>
      <c r="D30" s="23" t="str">
        <f>LOOKUP(F30,Лист1!B$8:C$11)</f>
        <v>III</v>
      </c>
      <c r="E30" s="6">
        <v>0.0366087962962963</v>
      </c>
      <c r="F30" s="10">
        <f t="shared" si="0"/>
        <v>0.015775462962962967</v>
      </c>
      <c r="G30" s="24">
        <f t="shared" si="1"/>
        <v>12</v>
      </c>
      <c r="H30" s="13">
        <f>RANK(F30,1:СПО!$F$8:$F$37,1)</f>
        <v>269</v>
      </c>
    </row>
    <row r="31" spans="1:8" ht="19.5" thickBot="1">
      <c r="A31" s="12">
        <v>24</v>
      </c>
      <c r="B31" s="47" t="s">
        <v>46</v>
      </c>
      <c r="C31" s="77" t="s">
        <v>370</v>
      </c>
      <c r="D31" s="23" t="str">
        <f>LOOKUP(F31,Лист1!B$8:C$11)</f>
        <v>I</v>
      </c>
      <c r="E31" s="6">
        <v>0.03533564814814815</v>
      </c>
      <c r="F31" s="10">
        <f t="shared" si="0"/>
        <v>0.014502314814814819</v>
      </c>
      <c r="G31" s="24">
        <f t="shared" si="1"/>
        <v>3</v>
      </c>
      <c r="H31" s="13">
        <f>RANK(F31,1:СПО!$F$8:$F$37,1)</f>
        <v>80</v>
      </c>
    </row>
    <row r="32" spans="1:8" ht="19.5" thickBot="1">
      <c r="A32" s="12">
        <v>25</v>
      </c>
      <c r="B32" s="46" t="s">
        <v>46</v>
      </c>
      <c r="C32" s="77" t="s">
        <v>371</v>
      </c>
      <c r="D32" s="23" t="str">
        <f>LOOKUP(F32,Лист1!B$8:C$11)</f>
        <v>Б/Р</v>
      </c>
      <c r="E32" s="6">
        <v>0.03756944444444445</v>
      </c>
      <c r="F32" s="10">
        <f t="shared" si="0"/>
        <v>0.016736111111111115</v>
      </c>
      <c r="G32" s="24">
        <f t="shared" si="1"/>
        <v>23</v>
      </c>
      <c r="H32" s="13">
        <f>RANK(F32,1:СПО!$F$8:$F$37,1)</f>
        <v>342</v>
      </c>
    </row>
    <row r="33" spans="1:8" ht="19.5" thickBot="1">
      <c r="A33" s="12">
        <v>26</v>
      </c>
      <c r="B33" s="47" t="s">
        <v>46</v>
      </c>
      <c r="C33" s="77" t="s">
        <v>372</v>
      </c>
      <c r="D33" s="23" t="str">
        <f>LOOKUP(F33,Лист1!B$8:C$11)</f>
        <v>III</v>
      </c>
      <c r="E33" s="6">
        <v>0.037141203703703704</v>
      </c>
      <c r="F33" s="10">
        <f t="shared" si="0"/>
        <v>0.016307870370370372</v>
      </c>
      <c r="G33" s="24">
        <f t="shared" si="1"/>
        <v>18</v>
      </c>
      <c r="H33" s="13">
        <f>RANK(F33,1:СПО!$F$8:$F$37,1)</f>
        <v>312</v>
      </c>
    </row>
    <row r="34" spans="1:8" ht="19.5" thickBot="1">
      <c r="A34" s="12">
        <v>27</v>
      </c>
      <c r="B34" s="47" t="s">
        <v>46</v>
      </c>
      <c r="C34" s="77" t="s">
        <v>373</v>
      </c>
      <c r="D34" s="23" t="str">
        <f>LOOKUP(F34,Лист1!B$8:C$11)</f>
        <v>Б/Р</v>
      </c>
      <c r="E34" s="6">
        <v>0.03972222222222222</v>
      </c>
      <c r="F34" s="10">
        <f t="shared" si="0"/>
        <v>0.01888888888888889</v>
      </c>
      <c r="G34" s="24">
        <f t="shared" si="1"/>
        <v>30</v>
      </c>
      <c r="H34" s="13">
        <f>RANK(F34,1:СПО!$F$8:$F$37,1)</f>
        <v>388</v>
      </c>
    </row>
    <row r="35" spans="1:8" ht="19.5" thickBot="1">
      <c r="A35" s="12">
        <v>28</v>
      </c>
      <c r="B35" s="47" t="s">
        <v>46</v>
      </c>
      <c r="C35" s="77" t="s">
        <v>374</v>
      </c>
      <c r="D35" s="23" t="str">
        <f>LOOKUP(F35,Лист1!B$8:C$11)</f>
        <v>Б/Р</v>
      </c>
      <c r="E35" s="6">
        <v>0.037245370370370366</v>
      </c>
      <c r="F35" s="10">
        <f t="shared" si="0"/>
        <v>0.016412037037037034</v>
      </c>
      <c r="G35" s="24">
        <f t="shared" si="1"/>
        <v>19</v>
      </c>
      <c r="H35" s="13">
        <f>RANK(F35,1:СПО!$F$8:$F$37,1)</f>
        <v>322</v>
      </c>
    </row>
    <row r="36" spans="1:8" ht="19.5" thickBot="1">
      <c r="A36" s="12">
        <v>29</v>
      </c>
      <c r="B36" s="47" t="s">
        <v>46</v>
      </c>
      <c r="C36" s="77" t="s">
        <v>375</v>
      </c>
      <c r="D36" s="23" t="str">
        <f>LOOKUP(F36,Лист1!B$8:C$11)</f>
        <v>II</v>
      </c>
      <c r="E36" s="6">
        <v>0.03626157407407408</v>
      </c>
      <c r="F36" s="10">
        <f t="shared" si="0"/>
        <v>0.015428240740740746</v>
      </c>
      <c r="G36" s="24">
        <f t="shared" si="1"/>
        <v>9</v>
      </c>
      <c r="H36" s="13">
        <f>RANK(F36,1:СПО!$F$8:$F$37,1)</f>
        <v>219</v>
      </c>
    </row>
    <row r="37" spans="1:8" ht="19.5" thickBot="1">
      <c r="A37" s="12">
        <v>30</v>
      </c>
      <c r="B37" s="47" t="s">
        <v>46</v>
      </c>
      <c r="C37" s="77" t="s">
        <v>376</v>
      </c>
      <c r="D37" s="23" t="str">
        <f>LOOKUP(F37,Лист1!B$8:C$11)</f>
        <v>I</v>
      </c>
      <c r="E37" s="6">
        <v>0.035069444444444445</v>
      </c>
      <c r="F37" s="10">
        <f t="shared" si="0"/>
        <v>0.014236111111111113</v>
      </c>
      <c r="G37" s="24">
        <f t="shared" si="1"/>
        <v>1</v>
      </c>
      <c r="H37" s="13">
        <f>RANK(F37,1:СПО!$F$8:$F$37,1)</f>
        <v>49</v>
      </c>
    </row>
    <row r="38" spans="3:7" ht="15">
      <c r="C38" s="116" t="s">
        <v>26</v>
      </c>
      <c r="D38" s="116"/>
      <c r="E38" s="116"/>
      <c r="F38" s="116"/>
      <c r="G38" s="18">
        <f>SUM(F8:F37)</f>
        <v>0.4834722222222222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42:F42"/>
    <mergeCell ref="A40:F40"/>
    <mergeCell ref="A41:F41"/>
    <mergeCell ref="C38:F38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Normal="85" zoomScaleSheetLayoutView="85" zoomScalePageLayoutView="0" workbookViewId="0" topLeftCell="A4">
      <selection activeCell="O23" sqref="O23"/>
    </sheetView>
  </sheetViews>
  <sheetFormatPr defaultColWidth="9.00390625" defaultRowHeight="12.75"/>
  <cols>
    <col min="1" max="1" width="5.375" style="0" customWidth="1"/>
    <col min="2" max="2" width="7.375" style="0" bestFit="1" customWidth="1"/>
    <col min="3" max="3" width="25.125" style="0" customWidth="1"/>
    <col min="4" max="4" width="7.875" style="0" customWidth="1"/>
    <col min="5" max="5" width="10.625" style="0" bestFit="1" customWidth="1"/>
    <col min="6" max="6" width="9.37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5</v>
      </c>
      <c r="E4" s="1"/>
      <c r="F4" s="1"/>
      <c r="G4" s="1"/>
    </row>
    <row r="5" spans="1:7" ht="15.75">
      <c r="A5" s="120" t="s">
        <v>1</v>
      </c>
      <c r="B5" s="120"/>
      <c r="C5" s="3">
        <v>5</v>
      </c>
      <c r="D5" s="4"/>
      <c r="E5" s="121" t="s">
        <v>2</v>
      </c>
      <c r="F5" s="121"/>
      <c r="G5" s="5">
        <v>0.027777777777777776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8.75" customHeight="1" thickBot="1">
      <c r="A8" s="11">
        <v>1</v>
      </c>
      <c r="B8" s="48" t="s">
        <v>45</v>
      </c>
      <c r="C8" s="104" t="s">
        <v>378</v>
      </c>
      <c r="D8" s="23" t="str">
        <f>LOOKUP(F8,Лист1!B$8:C$11)</f>
        <v>I</v>
      </c>
      <c r="E8" s="6">
        <v>0.04033564814814815</v>
      </c>
      <c r="F8" s="16">
        <f>E8-$G$5</f>
        <v>0.012557870370370372</v>
      </c>
      <c r="G8" s="24">
        <f>RANK(F8,$F$8:$F$37,1)</f>
        <v>1</v>
      </c>
      <c r="H8" s="102">
        <f>RANK(F8,1:СПО!$F$8:$F$37,1)</f>
        <v>1</v>
      </c>
    </row>
    <row r="9" spans="1:8" ht="18.75" customHeight="1" thickBot="1">
      <c r="A9" s="11">
        <v>2</v>
      </c>
      <c r="B9" s="48" t="s">
        <v>45</v>
      </c>
      <c r="C9" s="105" t="s">
        <v>379</v>
      </c>
      <c r="D9" s="23" t="str">
        <f>LOOKUP(F9,Лист1!B$8:C$11)</f>
        <v>II</v>
      </c>
      <c r="E9" s="6">
        <v>0.042743055555555555</v>
      </c>
      <c r="F9" s="16">
        <f aca="true" t="shared" si="0" ref="F9:F37">E9-$G$5</f>
        <v>0.014965277777777779</v>
      </c>
      <c r="G9" s="24">
        <f aca="true" t="shared" si="1" ref="G9:G37">RANK(F9,$F$8:$F$37,1)</f>
        <v>13</v>
      </c>
      <c r="H9" s="13">
        <f>RANK(F9,1:СПО!$F$8:$F$37,1)</f>
        <v>141</v>
      </c>
    </row>
    <row r="10" spans="1:8" ht="18.75" customHeight="1" thickBot="1">
      <c r="A10" s="11">
        <v>3</v>
      </c>
      <c r="B10" s="48" t="s">
        <v>45</v>
      </c>
      <c r="C10" s="105" t="s">
        <v>380</v>
      </c>
      <c r="D10" s="23" t="str">
        <f>LOOKUP(F10,Лист1!B$8:C$11)</f>
        <v>II</v>
      </c>
      <c r="E10" s="6">
        <v>0.04287037037037037</v>
      </c>
      <c r="F10" s="16">
        <f t="shared" si="0"/>
        <v>0.015092592592592595</v>
      </c>
      <c r="G10" s="24">
        <f t="shared" si="1"/>
        <v>16</v>
      </c>
      <c r="H10" s="13">
        <f>RANK(F10,1:СПО!$F$8:$F$37,1)</f>
        <v>165</v>
      </c>
    </row>
    <row r="11" spans="1:8" ht="18.75" customHeight="1" thickBot="1">
      <c r="A11" s="11">
        <v>4</v>
      </c>
      <c r="B11" s="48" t="s">
        <v>45</v>
      </c>
      <c r="C11" s="105" t="s">
        <v>381</v>
      </c>
      <c r="D11" s="23" t="str">
        <f>LOOKUP(F11,Лист1!B$8:C$11)</f>
        <v>I</v>
      </c>
      <c r="E11" s="6">
        <v>0.042013888888888885</v>
      </c>
      <c r="F11" s="16">
        <f t="shared" si="0"/>
        <v>0.014236111111111109</v>
      </c>
      <c r="G11" s="24">
        <f t="shared" si="1"/>
        <v>8</v>
      </c>
      <c r="H11" s="13">
        <f>RANK(F11,1:СПО!$F$8:$F$37,1)</f>
        <v>48</v>
      </c>
    </row>
    <row r="12" spans="1:8" ht="18.75" customHeight="1" thickBot="1">
      <c r="A12" s="11">
        <v>5</v>
      </c>
      <c r="B12" s="49" t="s">
        <v>44</v>
      </c>
      <c r="C12" s="105" t="s">
        <v>382</v>
      </c>
      <c r="D12" s="23" t="str">
        <f>LOOKUP(F12,Лист1!B$8:C$11)</f>
        <v>III</v>
      </c>
      <c r="E12" s="6">
        <v>0.04366898148148148</v>
      </c>
      <c r="F12" s="16">
        <f t="shared" si="0"/>
        <v>0.015891203703703706</v>
      </c>
      <c r="G12" s="24">
        <f t="shared" si="1"/>
        <v>29</v>
      </c>
      <c r="H12" s="13">
        <f>RANK(F12,1:СПО!$F$8:$F$37,1)</f>
        <v>284</v>
      </c>
    </row>
    <row r="13" spans="1:8" ht="18.75" customHeight="1" thickBot="1">
      <c r="A13" s="11">
        <v>6</v>
      </c>
      <c r="B13" s="49" t="s">
        <v>46</v>
      </c>
      <c r="C13" s="105" t="s">
        <v>383</v>
      </c>
      <c r="D13" s="23" t="str">
        <f>LOOKUP(F13,Лист1!B$8:C$11)</f>
        <v>II</v>
      </c>
      <c r="E13" s="6">
        <v>0.04288194444444444</v>
      </c>
      <c r="F13" s="16">
        <f t="shared" si="0"/>
        <v>0.015104166666666662</v>
      </c>
      <c r="G13" s="24">
        <f t="shared" si="1"/>
        <v>17</v>
      </c>
      <c r="H13" s="13">
        <f>RANK(F13,1:СПО!$F$8:$F$37,1)</f>
        <v>166</v>
      </c>
    </row>
    <row r="14" spans="1:8" ht="18.75" customHeight="1" thickBot="1">
      <c r="A14" s="11">
        <v>7</v>
      </c>
      <c r="B14" s="49" t="s">
        <v>46</v>
      </c>
      <c r="C14" s="105" t="s">
        <v>384</v>
      </c>
      <c r="D14" s="23" t="str">
        <f>LOOKUP(F14,Лист1!B$8:C$11)</f>
        <v>I</v>
      </c>
      <c r="E14" s="6">
        <v>0.0416550925925926</v>
      </c>
      <c r="F14" s="16">
        <f t="shared" si="0"/>
        <v>0.013877314814814821</v>
      </c>
      <c r="G14" s="24">
        <f t="shared" si="1"/>
        <v>6</v>
      </c>
      <c r="H14" s="13">
        <f>RANK(F14,1:СПО!$F$8:$F$37,1)</f>
        <v>29</v>
      </c>
    </row>
    <row r="15" spans="1:8" ht="18.75" customHeight="1" thickBot="1">
      <c r="A15" s="11">
        <v>8</v>
      </c>
      <c r="B15" s="49" t="s">
        <v>46</v>
      </c>
      <c r="C15" s="105" t="s">
        <v>385</v>
      </c>
      <c r="D15" s="23" t="str">
        <f>LOOKUP(F15,Лист1!B$8:C$11)</f>
        <v>II</v>
      </c>
      <c r="E15" s="6">
        <v>0.04288194444444444</v>
      </c>
      <c r="F15" s="16">
        <f t="shared" si="0"/>
        <v>0.015104166666666662</v>
      </c>
      <c r="G15" s="24">
        <f t="shared" si="1"/>
        <v>17</v>
      </c>
      <c r="H15" s="13">
        <f>RANK(F15,1:СПО!$F$8:$F$37,1)</f>
        <v>166</v>
      </c>
    </row>
    <row r="16" spans="1:8" ht="18.75" customHeight="1" thickBot="1">
      <c r="A16" s="11">
        <v>9</v>
      </c>
      <c r="B16" s="49" t="s">
        <v>46</v>
      </c>
      <c r="C16" s="105" t="s">
        <v>386</v>
      </c>
      <c r="D16" s="23" t="str">
        <f>LOOKUP(F16,Лист1!B$8:C$11)</f>
        <v>II</v>
      </c>
      <c r="E16" s="6">
        <v>0.042916666666666665</v>
      </c>
      <c r="F16" s="16">
        <f t="shared" si="0"/>
        <v>0.01513888888888889</v>
      </c>
      <c r="G16" s="24">
        <f t="shared" si="1"/>
        <v>20</v>
      </c>
      <c r="H16" s="13">
        <f>RANK(F16,1:СПО!$F$8:$F$37,1)</f>
        <v>179</v>
      </c>
    </row>
    <row r="17" spans="1:8" ht="18.75" customHeight="1" thickBot="1">
      <c r="A17" s="11">
        <v>10</v>
      </c>
      <c r="B17" s="49" t="s">
        <v>46</v>
      </c>
      <c r="C17" s="105" t="s">
        <v>387</v>
      </c>
      <c r="D17" s="23" t="str">
        <f>LOOKUP(F17,Лист1!B$8:C$11)</f>
        <v>II</v>
      </c>
      <c r="E17" s="6">
        <v>0.04282407407407407</v>
      </c>
      <c r="F17" s="16">
        <f t="shared" si="0"/>
        <v>0.015046296296296294</v>
      </c>
      <c r="G17" s="24">
        <f t="shared" si="1"/>
        <v>15</v>
      </c>
      <c r="H17" s="13">
        <f>RANK(F17,1:СПО!$F$8:$F$37,1)</f>
        <v>156</v>
      </c>
    </row>
    <row r="18" spans="1:8" ht="18.75" customHeight="1" thickBot="1">
      <c r="A18" s="11">
        <v>11</v>
      </c>
      <c r="B18" s="49" t="s">
        <v>46</v>
      </c>
      <c r="C18" s="105" t="s">
        <v>388</v>
      </c>
      <c r="D18" s="23" t="str">
        <f>LOOKUP(F18,Лист1!B$8:C$11)</f>
        <v>III</v>
      </c>
      <c r="E18" s="6">
        <v>0.04356481481481481</v>
      </c>
      <c r="F18" s="16">
        <f t="shared" si="0"/>
        <v>0.015787037037037037</v>
      </c>
      <c r="G18" s="24">
        <f t="shared" si="1"/>
        <v>27</v>
      </c>
      <c r="H18" s="13">
        <f>RANK(F18,1:СПО!$F$8:$F$37,1)</f>
        <v>271</v>
      </c>
    </row>
    <row r="19" spans="1:8" ht="18.75" customHeight="1" thickBot="1">
      <c r="A19" s="11">
        <v>12</v>
      </c>
      <c r="B19" s="49" t="s">
        <v>46</v>
      </c>
      <c r="C19" s="105" t="s">
        <v>389</v>
      </c>
      <c r="D19" s="23" t="str">
        <f>LOOKUP(F19,Лист1!B$8:C$11)</f>
        <v>III</v>
      </c>
      <c r="E19" s="6">
        <v>0.0435300925925926</v>
      </c>
      <c r="F19" s="16">
        <f t="shared" si="0"/>
        <v>0.015752314814814823</v>
      </c>
      <c r="G19" s="24">
        <f t="shared" si="1"/>
        <v>24</v>
      </c>
      <c r="H19" s="13">
        <f>RANK(F19,1:СПО!$F$8:$F$37,1)</f>
        <v>266</v>
      </c>
    </row>
    <row r="20" spans="1:8" ht="18.75" customHeight="1" thickBot="1">
      <c r="A20" s="12">
        <v>13</v>
      </c>
      <c r="B20" s="49" t="s">
        <v>46</v>
      </c>
      <c r="C20" s="105" t="s">
        <v>390</v>
      </c>
      <c r="D20" s="23" t="str">
        <f>LOOKUP(F20,Лист1!B$8:C$11)</f>
        <v>I</v>
      </c>
      <c r="E20" s="6">
        <v>0.042337962962962966</v>
      </c>
      <c r="F20" s="16">
        <f t="shared" si="0"/>
        <v>0.01456018518518519</v>
      </c>
      <c r="G20" s="24">
        <f t="shared" si="1"/>
        <v>10</v>
      </c>
      <c r="H20" s="13">
        <f>RANK(F20,1:СПО!$F$8:$F$37,1)</f>
        <v>86</v>
      </c>
    </row>
    <row r="21" spans="1:8" ht="18.75" customHeight="1" thickBot="1">
      <c r="A21" s="12">
        <v>14</v>
      </c>
      <c r="B21" s="49" t="s">
        <v>46</v>
      </c>
      <c r="C21" s="105" t="s">
        <v>391</v>
      </c>
      <c r="D21" s="23" t="str">
        <f>LOOKUP(F21,Лист1!B$8:C$11)</f>
        <v>I</v>
      </c>
      <c r="E21" s="6">
        <v>0.0421412037037037</v>
      </c>
      <c r="F21" s="16">
        <f t="shared" si="0"/>
        <v>0.014363425925925925</v>
      </c>
      <c r="G21" s="24">
        <f t="shared" si="1"/>
        <v>9</v>
      </c>
      <c r="H21" s="13">
        <f>RANK(F21,1:СПО!$F$8:$F$37,1)</f>
        <v>61</v>
      </c>
    </row>
    <row r="22" spans="1:8" ht="18.75" customHeight="1" thickBot="1">
      <c r="A22" s="11">
        <v>15</v>
      </c>
      <c r="B22" s="49" t="s">
        <v>46</v>
      </c>
      <c r="C22" s="105" t="s">
        <v>392</v>
      </c>
      <c r="D22" s="23" t="str">
        <f>LOOKUP(F22,Лист1!B$8:C$11)</f>
        <v>I</v>
      </c>
      <c r="E22" s="6">
        <v>0.04269675925925926</v>
      </c>
      <c r="F22" s="16">
        <f t="shared" si="0"/>
        <v>0.014918981481481484</v>
      </c>
      <c r="G22" s="24">
        <f t="shared" si="1"/>
        <v>12</v>
      </c>
      <c r="H22" s="13">
        <f>RANK(F22,1:СПО!$F$8:$F$37,1)</f>
        <v>136</v>
      </c>
    </row>
    <row r="23" spans="1:8" ht="18.75" customHeight="1" thickBot="1">
      <c r="A23" s="11">
        <v>16</v>
      </c>
      <c r="B23" s="49" t="s">
        <v>46</v>
      </c>
      <c r="C23" s="105" t="s">
        <v>393</v>
      </c>
      <c r="D23" s="23" t="str">
        <f>LOOKUP(F23,Лист1!B$8:C$11)</f>
        <v>I</v>
      </c>
      <c r="E23" s="6">
        <v>0.041053240740740744</v>
      </c>
      <c r="F23" s="16">
        <f t="shared" si="0"/>
        <v>0.013275462962962968</v>
      </c>
      <c r="G23" s="24">
        <f t="shared" si="1"/>
        <v>2</v>
      </c>
      <c r="H23" s="13">
        <f>RANK(F23,1:СПО!$F$8:$F$37,1)</f>
        <v>9</v>
      </c>
    </row>
    <row r="24" spans="1:8" ht="18.75" customHeight="1" thickBot="1">
      <c r="A24" s="11">
        <v>17</v>
      </c>
      <c r="B24" s="49" t="s">
        <v>46</v>
      </c>
      <c r="C24" s="105" t="s">
        <v>394</v>
      </c>
      <c r="D24" s="23" t="str">
        <f>LOOKUP(F24,Лист1!B$8:C$11)</f>
        <v>II</v>
      </c>
      <c r="E24" s="6">
        <v>0.04327546296296297</v>
      </c>
      <c r="F24" s="16">
        <f t="shared" si="0"/>
        <v>0.01549768518518519</v>
      </c>
      <c r="G24" s="24">
        <f t="shared" si="1"/>
        <v>22</v>
      </c>
      <c r="H24" s="13">
        <f>RANK(F24,1:СПО!$F$8:$F$37,1)</f>
        <v>225</v>
      </c>
    </row>
    <row r="25" spans="1:8" ht="18.75" customHeight="1" thickBot="1">
      <c r="A25" s="11">
        <v>18</v>
      </c>
      <c r="B25" s="49" t="s">
        <v>46</v>
      </c>
      <c r="C25" s="105" t="s">
        <v>395</v>
      </c>
      <c r="D25" s="23" t="str">
        <f>LOOKUP(F25,Лист1!B$8:C$11)</f>
        <v>I</v>
      </c>
      <c r="E25" s="6">
        <v>0.04253472222222222</v>
      </c>
      <c r="F25" s="16">
        <f t="shared" si="0"/>
        <v>0.01475694444444444</v>
      </c>
      <c r="G25" s="24">
        <f t="shared" si="1"/>
        <v>11</v>
      </c>
      <c r="H25" s="13">
        <f>RANK(F25,1:СПО!$F$8:$F$37,1)</f>
        <v>115</v>
      </c>
    </row>
    <row r="26" spans="1:8" ht="18.75" customHeight="1" thickBot="1">
      <c r="A26" s="11">
        <v>19</v>
      </c>
      <c r="B26" s="49" t="s">
        <v>46</v>
      </c>
      <c r="C26" s="105" t="s">
        <v>396</v>
      </c>
      <c r="D26" s="23" t="str">
        <f>LOOKUP(F26,Лист1!B$8:C$11)</f>
        <v>I</v>
      </c>
      <c r="E26" s="6">
        <v>0.041574074074074076</v>
      </c>
      <c r="F26" s="16">
        <f t="shared" si="0"/>
        <v>0.0137962962962963</v>
      </c>
      <c r="G26" s="24">
        <f t="shared" si="1"/>
        <v>5</v>
      </c>
      <c r="H26" s="13">
        <f>RANK(F26,1:СПО!$F$8:$F$37,1)</f>
        <v>23</v>
      </c>
    </row>
    <row r="27" spans="1:8" ht="18.75" customHeight="1" thickBot="1">
      <c r="A27" s="11">
        <v>20</v>
      </c>
      <c r="B27" s="49" t="s">
        <v>46</v>
      </c>
      <c r="C27" s="105" t="s">
        <v>397</v>
      </c>
      <c r="D27" s="23" t="str">
        <f>LOOKUP(F27,Лист1!B$8:C$11)</f>
        <v>II</v>
      </c>
      <c r="E27" s="6">
        <v>0.04296296296296296</v>
      </c>
      <c r="F27" s="16">
        <f t="shared" si="0"/>
        <v>0.015185185185185184</v>
      </c>
      <c r="G27" s="24">
        <f t="shared" si="1"/>
        <v>21</v>
      </c>
      <c r="H27" s="13">
        <f>RANK(F27,1:СПО!$F$8:$F$37,1)</f>
        <v>186</v>
      </c>
    </row>
    <row r="28" spans="1:8" ht="18.75" customHeight="1" thickBot="1">
      <c r="A28" s="12">
        <v>21</v>
      </c>
      <c r="B28" s="49" t="s">
        <v>46</v>
      </c>
      <c r="C28" s="105" t="s">
        <v>398</v>
      </c>
      <c r="D28" s="23" t="str">
        <f>LOOKUP(F28,Лист1!B$8:C$11)</f>
        <v>III</v>
      </c>
      <c r="E28" s="6">
        <v>0.043541666666666666</v>
      </c>
      <c r="F28" s="16">
        <f t="shared" si="0"/>
        <v>0.01576388888888889</v>
      </c>
      <c r="G28" s="24">
        <f t="shared" si="1"/>
        <v>25</v>
      </c>
      <c r="H28" s="13">
        <f>RANK(F28,1:СПО!$F$8:$F$37,1)</f>
        <v>267</v>
      </c>
    </row>
    <row r="29" spans="1:8" ht="18.75" customHeight="1" thickBot="1">
      <c r="A29" s="12">
        <v>22</v>
      </c>
      <c r="B29" s="49" t="s">
        <v>46</v>
      </c>
      <c r="C29" s="105" t="s">
        <v>399</v>
      </c>
      <c r="D29" s="23" t="str">
        <f>LOOKUP(F29,Лист1!B$8:C$11)</f>
        <v>III</v>
      </c>
      <c r="E29" s="6">
        <v>0.043541666666666666</v>
      </c>
      <c r="F29" s="16">
        <f t="shared" si="0"/>
        <v>0.01576388888888889</v>
      </c>
      <c r="G29" s="24">
        <f t="shared" si="1"/>
        <v>25</v>
      </c>
      <c r="H29" s="13">
        <f>RANK(F29,1:СПО!$F$8:$F$37,1)</f>
        <v>267</v>
      </c>
    </row>
    <row r="30" spans="1:8" ht="18.75" customHeight="1" thickBot="1">
      <c r="A30" s="12">
        <v>23</v>
      </c>
      <c r="B30" s="49" t="s">
        <v>46</v>
      </c>
      <c r="C30" s="105" t="s">
        <v>400</v>
      </c>
      <c r="D30" s="23" t="str">
        <f>LOOKUP(F30,Лист1!B$8:C$11)</f>
        <v>III</v>
      </c>
      <c r="E30" s="6">
        <v>0.043599537037037034</v>
      </c>
      <c r="F30" s="16">
        <f t="shared" si="0"/>
        <v>0.015821759259259258</v>
      </c>
      <c r="G30" s="24">
        <f t="shared" si="1"/>
        <v>28</v>
      </c>
      <c r="H30" s="13">
        <f>RANK(F30,1:СПО!$F$8:$F$37,1)</f>
        <v>276</v>
      </c>
    </row>
    <row r="31" spans="1:8" ht="18.75" customHeight="1" thickBot="1">
      <c r="A31" s="12">
        <v>24</v>
      </c>
      <c r="B31" s="49" t="s">
        <v>46</v>
      </c>
      <c r="C31" s="105" t="s">
        <v>401</v>
      </c>
      <c r="D31" s="23" t="str">
        <f>LOOKUP(F31,Лист1!B$8:C$11)</f>
        <v>I</v>
      </c>
      <c r="E31" s="6">
        <v>0.04143518518518518</v>
      </c>
      <c r="F31" s="16">
        <f t="shared" si="0"/>
        <v>0.013657407407407403</v>
      </c>
      <c r="G31" s="24">
        <f t="shared" si="1"/>
        <v>4</v>
      </c>
      <c r="H31" s="13">
        <f>RANK(F31,1:СПО!$F$8:$F$37,1)</f>
        <v>17</v>
      </c>
    </row>
    <row r="32" spans="1:8" ht="18.75" customHeight="1" thickBot="1">
      <c r="A32" s="12">
        <v>25</v>
      </c>
      <c r="B32" s="49" t="s">
        <v>46</v>
      </c>
      <c r="C32" s="105" t="s">
        <v>402</v>
      </c>
      <c r="D32" s="23" t="str">
        <f>LOOKUP(F32,Лист1!B$8:C$11)</f>
        <v>I</v>
      </c>
      <c r="E32" s="6">
        <v>0.04171296296296296</v>
      </c>
      <c r="F32" s="16">
        <f t="shared" si="0"/>
        <v>0.013935185185185182</v>
      </c>
      <c r="G32" s="24">
        <f t="shared" si="1"/>
        <v>7</v>
      </c>
      <c r="H32" s="13">
        <f>RANK(F32,1:СПО!$F$8:$F$37,1)</f>
        <v>31</v>
      </c>
    </row>
    <row r="33" spans="1:8" ht="18.75" customHeight="1" thickBot="1">
      <c r="A33" s="12">
        <v>26</v>
      </c>
      <c r="B33" s="49" t="s">
        <v>46</v>
      </c>
      <c r="C33" s="105" t="s">
        <v>403</v>
      </c>
      <c r="D33" s="23" t="str">
        <f>LOOKUP(F33,Лист1!B$8:C$11)</f>
        <v>I</v>
      </c>
      <c r="E33" s="6">
        <v>0.041226851851851855</v>
      </c>
      <c r="F33" s="16">
        <f t="shared" si="0"/>
        <v>0.013449074074074079</v>
      </c>
      <c r="G33" s="24">
        <f t="shared" si="1"/>
        <v>3</v>
      </c>
      <c r="H33" s="13">
        <f>RANK(F33,1:СПО!$F$8:$F$37,1)</f>
        <v>12</v>
      </c>
    </row>
    <row r="34" spans="1:8" ht="18.75" customHeight="1" thickBot="1">
      <c r="A34" s="12">
        <v>27</v>
      </c>
      <c r="B34" s="49" t="s">
        <v>46</v>
      </c>
      <c r="C34" s="105" t="s">
        <v>404</v>
      </c>
      <c r="D34" s="23" t="str">
        <f>LOOKUP(F34,Лист1!B$8:C$11)</f>
        <v>II</v>
      </c>
      <c r="E34" s="6">
        <v>0.04288194444444444</v>
      </c>
      <c r="F34" s="16">
        <f t="shared" si="0"/>
        <v>0.015104166666666662</v>
      </c>
      <c r="G34" s="24">
        <f t="shared" si="1"/>
        <v>17</v>
      </c>
      <c r="H34" s="13">
        <f>RANK(F34,1:СПО!$F$8:$F$37,1)</f>
        <v>166</v>
      </c>
    </row>
    <row r="35" spans="1:8" ht="18.75" customHeight="1" thickBot="1">
      <c r="A35" s="12">
        <v>28</v>
      </c>
      <c r="B35" s="49" t="s">
        <v>46</v>
      </c>
      <c r="C35" s="105" t="s">
        <v>405</v>
      </c>
      <c r="D35" s="23" t="str">
        <f>LOOKUP(F35,Лист1!B$8:C$11)</f>
        <v>II</v>
      </c>
      <c r="E35" s="6">
        <v>0.042754629629629635</v>
      </c>
      <c r="F35" s="16">
        <f t="shared" si="0"/>
        <v>0.01497685185185186</v>
      </c>
      <c r="G35" s="24">
        <f t="shared" si="1"/>
        <v>14</v>
      </c>
      <c r="H35" s="13">
        <f>RANK(F35,1:СПО!$F$8:$F$37,1)</f>
        <v>145</v>
      </c>
    </row>
    <row r="36" spans="1:8" ht="18.75" customHeight="1" thickBot="1">
      <c r="A36" s="12">
        <v>29</v>
      </c>
      <c r="B36" s="49" t="s">
        <v>46</v>
      </c>
      <c r="C36" s="105" t="s">
        <v>406</v>
      </c>
      <c r="D36" s="23" t="str">
        <f>LOOKUP(F36,Лист1!B$8:C$11)</f>
        <v>Б/Р</v>
      </c>
      <c r="E36" s="6">
        <v>0.04421296296296296</v>
      </c>
      <c r="F36" s="16">
        <f t="shared" si="0"/>
        <v>0.016435185185185185</v>
      </c>
      <c r="G36" s="24">
        <f t="shared" si="1"/>
        <v>30</v>
      </c>
      <c r="H36" s="13">
        <f>RANK(F36,1:СПО!$F$8:$F$37,1)</f>
        <v>324</v>
      </c>
    </row>
    <row r="37" spans="1:8" ht="18.75" customHeight="1" thickBot="1">
      <c r="A37" s="12">
        <v>30</v>
      </c>
      <c r="B37" s="49" t="s">
        <v>45</v>
      </c>
      <c r="C37" s="105" t="s">
        <v>407</v>
      </c>
      <c r="D37" s="23" t="str">
        <f>LOOKUP(F37,Лист1!B$8:C$11)</f>
        <v>III</v>
      </c>
      <c r="E37" s="6">
        <v>0.043506944444444445</v>
      </c>
      <c r="F37" s="16">
        <f t="shared" si="0"/>
        <v>0.01572916666666667</v>
      </c>
      <c r="G37" s="24">
        <f t="shared" si="1"/>
        <v>23</v>
      </c>
      <c r="H37" s="13">
        <f>RANK(F37,1:СПО!$F$8:$F$37,1)</f>
        <v>258</v>
      </c>
    </row>
    <row r="38" spans="3:7" ht="15">
      <c r="C38" s="116" t="s">
        <v>26</v>
      </c>
      <c r="D38" s="116"/>
      <c r="E38" s="116"/>
      <c r="F38" s="116"/>
      <c r="G38" s="18">
        <f>SUM(F8:F37)</f>
        <v>0.44554398148148155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42:F42"/>
    <mergeCell ref="A40:F40"/>
    <mergeCell ref="A41:F41"/>
    <mergeCell ref="C38:F38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Normal="85" zoomScaleSheetLayoutView="100" zoomScalePageLayoutView="0" workbookViewId="0" topLeftCell="A4">
      <selection activeCell="D37" sqref="D37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29.375" style="0" customWidth="1"/>
    <col min="4" max="4" width="7.875" style="0" customWidth="1"/>
    <col min="5" max="5" width="10.125" style="0" bestFit="1" customWidth="1"/>
    <col min="6" max="6" width="10.2539062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235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7</v>
      </c>
      <c r="E4" s="1"/>
      <c r="F4" s="1"/>
      <c r="G4" s="1"/>
    </row>
    <row r="5" spans="1:7" ht="15.75">
      <c r="A5" s="120" t="s">
        <v>1</v>
      </c>
      <c r="B5" s="120"/>
      <c r="C5" s="3">
        <v>6</v>
      </c>
      <c r="D5" s="4"/>
      <c r="E5" s="121" t="s">
        <v>2</v>
      </c>
      <c r="F5" s="121"/>
      <c r="G5" s="5">
        <v>0.034722222222222224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12"/>
      <c r="D7" s="114"/>
      <c r="E7" s="21" t="s">
        <v>8</v>
      </c>
      <c r="F7" s="22" t="s">
        <v>9</v>
      </c>
      <c r="G7" s="115"/>
      <c r="H7" s="115"/>
    </row>
    <row r="8" spans="1:8" ht="16.5" thickBot="1">
      <c r="A8" s="11">
        <v>1</v>
      </c>
      <c r="B8" s="50" t="s">
        <v>46</v>
      </c>
      <c r="C8" s="106" t="s">
        <v>408</v>
      </c>
      <c r="D8" s="23" t="str">
        <f>LOOKUP(F8,Лист1!B$8:C$11)</f>
        <v>I</v>
      </c>
      <c r="E8" s="6">
        <v>0.048483796296296296</v>
      </c>
      <c r="F8" s="10">
        <f>E8-$G$5</f>
        <v>0.013761574074074072</v>
      </c>
      <c r="G8" s="24">
        <f>RANK(F8,$F$8:$F$37,1)</f>
        <v>6</v>
      </c>
      <c r="H8" s="13">
        <f>RANK(F8,1:СПО!$F$8:$F$37,1)</f>
        <v>22</v>
      </c>
    </row>
    <row r="9" spans="1:8" ht="16.5" thickBot="1">
      <c r="A9" s="11">
        <v>2</v>
      </c>
      <c r="B9" s="51" t="s">
        <v>46</v>
      </c>
      <c r="C9" s="107" t="s">
        <v>409</v>
      </c>
      <c r="D9" s="23" t="str">
        <f>LOOKUP(F9,Лист1!B$8:C$11)</f>
        <v>III</v>
      </c>
      <c r="E9" s="6">
        <v>0.050509259259259254</v>
      </c>
      <c r="F9" s="10">
        <f aca="true" t="shared" si="0" ref="F9:F37">E9-$G$5</f>
        <v>0.01578703703703703</v>
      </c>
      <c r="G9" s="24">
        <f aca="true" t="shared" si="1" ref="G9:G37">RANK(F9,$F$8:$F$37,1)</f>
        <v>29</v>
      </c>
      <c r="H9" s="13">
        <f>RANK(F9,1:СПО!$F$8:$F$37,1)</f>
        <v>270</v>
      </c>
    </row>
    <row r="10" spans="1:8" ht="16.5" thickBot="1">
      <c r="A10" s="11">
        <v>3</v>
      </c>
      <c r="B10" s="51" t="s">
        <v>46</v>
      </c>
      <c r="C10" s="107" t="s">
        <v>410</v>
      </c>
      <c r="D10" s="23" t="str">
        <f>LOOKUP(F10,Лист1!B$8:C$11)</f>
        <v>I</v>
      </c>
      <c r="E10" s="6">
        <v>0.04835648148148148</v>
      </c>
      <c r="F10" s="10">
        <f t="shared" si="0"/>
        <v>0.013634259259259256</v>
      </c>
      <c r="G10" s="24">
        <f t="shared" si="1"/>
        <v>4</v>
      </c>
      <c r="H10" s="13">
        <f>RANK(F10,1:СПО!$F$8:$F$37,1)</f>
        <v>16</v>
      </c>
    </row>
    <row r="11" spans="1:8" ht="16.5" thickBot="1">
      <c r="A11" s="11">
        <v>4</v>
      </c>
      <c r="B11" s="51" t="s">
        <v>46</v>
      </c>
      <c r="C11" s="107" t="s">
        <v>411</v>
      </c>
      <c r="D11" s="23" t="str">
        <f>LOOKUP(F11,Лист1!B$8:C$11)</f>
        <v>II</v>
      </c>
      <c r="E11" s="6">
        <v>0.05023148148148148</v>
      </c>
      <c r="F11" s="10">
        <f t="shared" si="0"/>
        <v>0.015509259259259257</v>
      </c>
      <c r="G11" s="24">
        <f t="shared" si="1"/>
        <v>26</v>
      </c>
      <c r="H11" s="13">
        <f>RANK(F11,1:СПО!$F$8:$F$37,1)</f>
        <v>226</v>
      </c>
    </row>
    <row r="12" spans="1:8" ht="16.5" thickBot="1">
      <c r="A12" s="11">
        <v>5</v>
      </c>
      <c r="B12" s="51" t="s">
        <v>46</v>
      </c>
      <c r="C12" s="107" t="s">
        <v>412</v>
      </c>
      <c r="D12" s="23" t="str">
        <f>LOOKUP(F12,Лист1!B$8:C$11)</f>
        <v>I</v>
      </c>
      <c r="E12" s="6">
        <v>0.04761574074074074</v>
      </c>
      <c r="F12" s="10">
        <f t="shared" si="0"/>
        <v>0.01289351851851852</v>
      </c>
      <c r="G12" s="24">
        <f t="shared" si="1"/>
        <v>1</v>
      </c>
      <c r="H12" s="13">
        <f>RANK(F12,1:СПО!$F$8:$F$37,1)</f>
        <v>4</v>
      </c>
    </row>
    <row r="13" spans="1:8" ht="16.5" thickBot="1">
      <c r="A13" s="11">
        <v>6</v>
      </c>
      <c r="B13" s="51" t="s">
        <v>46</v>
      </c>
      <c r="C13" s="107" t="s">
        <v>413</v>
      </c>
      <c r="D13" s="23" t="str">
        <f>LOOKUP(F13,Лист1!B$8:C$11)</f>
        <v>I</v>
      </c>
      <c r="E13" s="6">
        <v>0.0484375</v>
      </c>
      <c r="F13" s="10">
        <f t="shared" si="0"/>
        <v>0.013715277777777778</v>
      </c>
      <c r="G13" s="24">
        <f t="shared" si="1"/>
        <v>5</v>
      </c>
      <c r="H13" s="13">
        <f>RANK(F13,1:СПО!$F$8:$F$37,1)</f>
        <v>19</v>
      </c>
    </row>
    <row r="14" spans="1:8" ht="16.5" thickBot="1">
      <c r="A14" s="11">
        <v>7</v>
      </c>
      <c r="B14" s="51" t="s">
        <v>46</v>
      </c>
      <c r="C14" s="107" t="s">
        <v>414</v>
      </c>
      <c r="D14" s="23" t="str">
        <f>LOOKUP(F14,Лист1!B$8:C$11)</f>
        <v>I</v>
      </c>
      <c r="E14" s="6">
        <v>0.04878472222222222</v>
      </c>
      <c r="F14" s="10">
        <f t="shared" si="0"/>
        <v>0.014062499999999999</v>
      </c>
      <c r="G14" s="24">
        <f t="shared" si="1"/>
        <v>9</v>
      </c>
      <c r="H14" s="13">
        <f>RANK(F14,1:СПО!$F$8:$F$37,1)</f>
        <v>36</v>
      </c>
    </row>
    <row r="15" spans="1:8" ht="16.5" thickBot="1">
      <c r="A15" s="11">
        <v>8</v>
      </c>
      <c r="B15" s="51" t="s">
        <v>46</v>
      </c>
      <c r="C15" s="107" t="s">
        <v>415</v>
      </c>
      <c r="D15" s="23" t="str">
        <f>LOOKUP(F15,Лист1!B$8:C$11)</f>
        <v>III</v>
      </c>
      <c r="E15" s="6">
        <v>0.05042824074074074</v>
      </c>
      <c r="F15" s="10">
        <f t="shared" si="0"/>
        <v>0.015706018518518515</v>
      </c>
      <c r="G15" s="24">
        <f t="shared" si="1"/>
        <v>27</v>
      </c>
      <c r="H15" s="13">
        <f>RANK(F15,1:СПО!$F$8:$F$37,1)</f>
        <v>252</v>
      </c>
    </row>
    <row r="16" spans="1:8" ht="16.5" thickBot="1">
      <c r="A16" s="11">
        <v>9</v>
      </c>
      <c r="B16" s="51" t="s">
        <v>46</v>
      </c>
      <c r="C16" s="107" t="s">
        <v>416</v>
      </c>
      <c r="D16" s="23" t="str">
        <f>LOOKUP(F16,Лист1!B$8:C$11)</f>
        <v>I</v>
      </c>
      <c r="E16" s="6">
        <v>0.049143518518518524</v>
      </c>
      <c r="F16" s="10">
        <f t="shared" si="0"/>
        <v>0.0144212962962963</v>
      </c>
      <c r="G16" s="24">
        <f t="shared" si="1"/>
        <v>12</v>
      </c>
      <c r="H16" s="13">
        <f>RANK(F16,1:СПО!$F$8:$F$37,1)</f>
        <v>70</v>
      </c>
    </row>
    <row r="17" spans="1:8" ht="16.5" thickBot="1">
      <c r="A17" s="11">
        <v>10</v>
      </c>
      <c r="B17" s="51" t="s">
        <v>46</v>
      </c>
      <c r="C17" s="107" t="s">
        <v>417</v>
      </c>
      <c r="D17" s="23" t="str">
        <f>LOOKUP(F17,Лист1!B$8:C$11)</f>
        <v>I</v>
      </c>
      <c r="E17" s="6">
        <v>0.04918981481481482</v>
      </c>
      <c r="F17" s="10">
        <f t="shared" si="0"/>
        <v>0.014467592592592594</v>
      </c>
      <c r="G17" s="24">
        <f t="shared" si="1"/>
        <v>14</v>
      </c>
      <c r="H17" s="13">
        <f>RANK(F17,1:СПО!$F$8:$F$37,1)</f>
        <v>76</v>
      </c>
    </row>
    <row r="18" spans="1:8" ht="16.5" thickBot="1">
      <c r="A18" s="11">
        <v>11</v>
      </c>
      <c r="B18" s="51" t="s">
        <v>46</v>
      </c>
      <c r="C18" s="107" t="s">
        <v>418</v>
      </c>
      <c r="D18" s="23" t="str">
        <f>LOOKUP(F18,Лист1!B$8:C$11)</f>
        <v>I</v>
      </c>
      <c r="E18" s="6">
        <v>0.04945601851851852</v>
      </c>
      <c r="F18" s="10">
        <f t="shared" si="0"/>
        <v>0.014733796296296293</v>
      </c>
      <c r="G18" s="24">
        <f t="shared" si="1"/>
        <v>19</v>
      </c>
      <c r="H18" s="13">
        <f>RANK(F18,1:СПО!$F$8:$F$37,1)</f>
        <v>109</v>
      </c>
    </row>
    <row r="19" spans="1:8" ht="16.5" thickBot="1">
      <c r="A19" s="11">
        <v>12</v>
      </c>
      <c r="B19" s="51" t="s">
        <v>46</v>
      </c>
      <c r="C19" s="107" t="s">
        <v>419</v>
      </c>
      <c r="D19" s="23" t="str">
        <f>LOOKUP(F19,Лист1!B$8:C$11)</f>
        <v>I</v>
      </c>
      <c r="E19" s="6">
        <v>0.04861111111111111</v>
      </c>
      <c r="F19" s="10">
        <f t="shared" si="0"/>
        <v>0.013888888888888888</v>
      </c>
      <c r="G19" s="24">
        <f t="shared" si="1"/>
        <v>8</v>
      </c>
      <c r="H19" s="13">
        <f>RANK(F19,1:СПО!$F$8:$F$37,1)</f>
        <v>30</v>
      </c>
    </row>
    <row r="20" spans="1:8" ht="16.5" thickBot="1">
      <c r="A20" s="12">
        <v>13</v>
      </c>
      <c r="B20" s="51" t="s">
        <v>46</v>
      </c>
      <c r="C20" s="107" t="s">
        <v>420</v>
      </c>
      <c r="D20" s="23" t="str">
        <f>LOOKUP(F20,Лист1!B$8:C$11)</f>
        <v>II</v>
      </c>
      <c r="E20" s="6">
        <v>0.04979166666666667</v>
      </c>
      <c r="F20" s="10">
        <f t="shared" si="0"/>
        <v>0.015069444444444448</v>
      </c>
      <c r="G20" s="24">
        <f t="shared" si="1"/>
        <v>23</v>
      </c>
      <c r="H20" s="13">
        <f>RANK(F20,1:СПО!$F$8:$F$37,1)</f>
        <v>161</v>
      </c>
    </row>
    <row r="21" spans="1:8" ht="16.5" thickBot="1">
      <c r="A21" s="12">
        <v>14</v>
      </c>
      <c r="B21" s="51" t="s">
        <v>46</v>
      </c>
      <c r="C21" s="107" t="s">
        <v>421</v>
      </c>
      <c r="D21" s="23" t="str">
        <f>LOOKUP(F21,Лист1!B$8:C$11)</f>
        <v>II</v>
      </c>
      <c r="E21" s="6">
        <v>0.049837962962962966</v>
      </c>
      <c r="F21" s="10">
        <f t="shared" si="0"/>
        <v>0.015115740740740742</v>
      </c>
      <c r="G21" s="24">
        <f t="shared" si="1"/>
        <v>24</v>
      </c>
      <c r="H21" s="13">
        <f>RANK(F21,1:СПО!$F$8:$F$37,1)</f>
        <v>173</v>
      </c>
    </row>
    <row r="22" spans="1:8" ht="16.5" thickBot="1">
      <c r="A22" s="11">
        <v>15</v>
      </c>
      <c r="B22" s="51" t="s">
        <v>46</v>
      </c>
      <c r="C22" s="107" t="s">
        <v>422</v>
      </c>
      <c r="D22" s="23" t="str">
        <f>LOOKUP(F22,Лист1!B$8:C$11)</f>
        <v>III</v>
      </c>
      <c r="E22" s="6">
        <v>0.0506712962962963</v>
      </c>
      <c r="F22" s="10">
        <f t="shared" si="0"/>
        <v>0.015949074074074074</v>
      </c>
      <c r="G22" s="24">
        <f t="shared" si="1"/>
        <v>30</v>
      </c>
      <c r="H22" s="13">
        <f>RANK(F22,1:СПО!$F$8:$F$37,1)</f>
        <v>291</v>
      </c>
    </row>
    <row r="23" spans="1:8" ht="16.5" thickBot="1">
      <c r="A23" s="11">
        <v>16</v>
      </c>
      <c r="B23" s="51" t="s">
        <v>46</v>
      </c>
      <c r="C23" s="107" t="s">
        <v>423</v>
      </c>
      <c r="D23" s="23" t="str">
        <f>LOOKUP(F23,Лист1!B$8:C$11)</f>
        <v>I</v>
      </c>
      <c r="E23" s="6">
        <v>0.047997685185185185</v>
      </c>
      <c r="F23" s="10">
        <f t="shared" si="0"/>
        <v>0.013275462962962961</v>
      </c>
      <c r="G23" s="24">
        <f t="shared" si="1"/>
        <v>3</v>
      </c>
      <c r="H23" s="13">
        <f>RANK(F23,1:СПО!$F$8:$F$37,1)</f>
        <v>8</v>
      </c>
    </row>
    <row r="24" spans="1:8" ht="16.5" thickBot="1">
      <c r="A24" s="11">
        <v>17</v>
      </c>
      <c r="B24" s="51" t="s">
        <v>46</v>
      </c>
      <c r="C24" s="107" t="s">
        <v>424</v>
      </c>
      <c r="D24" s="23" t="str">
        <f>LOOKUP(F24,Лист1!B$8:C$11)</f>
        <v>I</v>
      </c>
      <c r="E24" s="6">
        <v>0.04769675925925926</v>
      </c>
      <c r="F24" s="10">
        <f t="shared" si="0"/>
        <v>0.012974537037037034</v>
      </c>
      <c r="G24" s="24">
        <f t="shared" si="1"/>
        <v>2</v>
      </c>
      <c r="H24" s="13">
        <f>RANK(F24,1:СПО!$F$8:$F$37,1)</f>
        <v>5</v>
      </c>
    </row>
    <row r="25" spans="1:8" ht="16.5" thickBot="1">
      <c r="A25" s="11">
        <v>18</v>
      </c>
      <c r="B25" s="51" t="s">
        <v>46</v>
      </c>
      <c r="C25" s="107" t="s">
        <v>425</v>
      </c>
      <c r="D25" s="23" t="str">
        <f>LOOKUP(F25,Лист1!B$8:C$11)</f>
        <v>I</v>
      </c>
      <c r="E25" s="6">
        <v>0.04901620370370371</v>
      </c>
      <c r="F25" s="10">
        <f t="shared" si="0"/>
        <v>0.014293981481481484</v>
      </c>
      <c r="G25" s="24">
        <f t="shared" si="1"/>
        <v>11</v>
      </c>
      <c r="H25" s="13">
        <f>RANK(F25,1:СПО!$F$8:$F$37,1)</f>
        <v>57</v>
      </c>
    </row>
    <row r="26" spans="1:8" ht="16.5" thickBot="1">
      <c r="A26" s="11">
        <v>19</v>
      </c>
      <c r="B26" s="51" t="s">
        <v>46</v>
      </c>
      <c r="C26" s="107" t="s">
        <v>426</v>
      </c>
      <c r="D26" s="23" t="str">
        <f>LOOKUP(F26,Лист1!B$8:C$11)</f>
        <v>I</v>
      </c>
      <c r="E26" s="6">
        <v>0.049340277777777775</v>
      </c>
      <c r="F26" s="10">
        <f t="shared" si="0"/>
        <v>0.01461805555555555</v>
      </c>
      <c r="G26" s="24">
        <f t="shared" si="1"/>
        <v>17</v>
      </c>
      <c r="H26" s="13">
        <f>RANK(F26,1:СПО!$F$8:$F$37,1)</f>
        <v>94</v>
      </c>
    </row>
    <row r="27" spans="1:8" ht="16.5" thickBot="1">
      <c r="A27" s="11">
        <v>20</v>
      </c>
      <c r="B27" s="51" t="s">
        <v>46</v>
      </c>
      <c r="C27" s="107" t="s">
        <v>427</v>
      </c>
      <c r="D27" s="23" t="str">
        <f>LOOKUP(F27,Лист1!B$8:C$11)</f>
        <v>I</v>
      </c>
      <c r="E27" s="6">
        <v>0.048993055555555554</v>
      </c>
      <c r="F27" s="10">
        <f t="shared" si="0"/>
        <v>0.01427083333333333</v>
      </c>
      <c r="G27" s="24">
        <f t="shared" si="1"/>
        <v>10</v>
      </c>
      <c r="H27" s="13">
        <f>RANK(F27,1:СПО!$F$8:$F$37,1)</f>
        <v>54</v>
      </c>
    </row>
    <row r="28" spans="1:8" ht="16.5" thickBot="1">
      <c r="A28" s="12">
        <v>21</v>
      </c>
      <c r="B28" s="51" t="s">
        <v>46</v>
      </c>
      <c r="C28" s="107" t="s">
        <v>428</v>
      </c>
      <c r="D28" s="23" t="str">
        <f>LOOKUP(F28,Лист1!B$8:C$11)</f>
        <v>II</v>
      </c>
      <c r="E28" s="6">
        <v>0.04976851851851852</v>
      </c>
      <c r="F28" s="10">
        <f t="shared" si="0"/>
        <v>0.015046296296296294</v>
      </c>
      <c r="G28" s="24">
        <f t="shared" si="1"/>
        <v>21</v>
      </c>
      <c r="H28" s="13">
        <f>RANK(F28,1:СПО!$F$8:$F$37,1)</f>
        <v>156</v>
      </c>
    </row>
    <row r="29" spans="1:8" ht="16.5" thickBot="1">
      <c r="A29" s="12">
        <v>22</v>
      </c>
      <c r="B29" s="51" t="s">
        <v>46</v>
      </c>
      <c r="C29" s="107" t="s">
        <v>429</v>
      </c>
      <c r="D29" s="23" t="str">
        <f>LOOKUP(F29,Лист1!B$8:C$11)</f>
        <v>I</v>
      </c>
      <c r="E29" s="6">
        <v>0.049247685185185186</v>
      </c>
      <c r="F29" s="10">
        <f t="shared" si="0"/>
        <v>0.014525462962962962</v>
      </c>
      <c r="G29" s="24">
        <f t="shared" si="1"/>
        <v>16</v>
      </c>
      <c r="H29" s="13">
        <f>RANK(F29,1:СПО!$F$8:$F$37,1)</f>
        <v>82</v>
      </c>
    </row>
    <row r="30" spans="1:8" ht="16.5" thickBot="1">
      <c r="A30" s="12">
        <v>23</v>
      </c>
      <c r="B30" s="51" t="s">
        <v>46</v>
      </c>
      <c r="C30" s="107" t="s">
        <v>430</v>
      </c>
      <c r="D30" s="23" t="str">
        <f>LOOKUP(F30,Лист1!B$8:C$11)</f>
        <v>I</v>
      </c>
      <c r="E30" s="6">
        <v>0.0491550925925926</v>
      </c>
      <c r="F30" s="10">
        <f t="shared" si="0"/>
        <v>0.014432870370370374</v>
      </c>
      <c r="G30" s="24">
        <f t="shared" si="1"/>
        <v>13</v>
      </c>
      <c r="H30" s="13">
        <f>RANK(F30,1:СПО!$F$8:$F$37,1)</f>
        <v>73</v>
      </c>
    </row>
    <row r="31" spans="1:8" ht="16.5" thickBot="1">
      <c r="A31" s="12">
        <v>24</v>
      </c>
      <c r="B31" s="51" t="s">
        <v>46</v>
      </c>
      <c r="C31" s="107" t="s">
        <v>431</v>
      </c>
      <c r="D31" s="23" t="str">
        <f>LOOKUP(F31,Лист1!B$8:C$11)</f>
        <v>II</v>
      </c>
      <c r="E31" s="6">
        <v>0.04976851851851852</v>
      </c>
      <c r="F31" s="10">
        <f t="shared" si="0"/>
        <v>0.015046296296296294</v>
      </c>
      <c r="G31" s="24">
        <f t="shared" si="1"/>
        <v>21</v>
      </c>
      <c r="H31" s="13">
        <f>RANK(F31,1:СПО!$F$8:$F$37,1)</f>
        <v>156</v>
      </c>
    </row>
    <row r="32" spans="1:8" ht="16.5" thickBot="1">
      <c r="A32" s="12">
        <v>25</v>
      </c>
      <c r="B32" s="51" t="s">
        <v>46</v>
      </c>
      <c r="C32" s="107" t="s">
        <v>432</v>
      </c>
      <c r="D32" s="23" t="str">
        <f>LOOKUP(F32,Лист1!B$8:C$11)</f>
        <v>II</v>
      </c>
      <c r="E32" s="6">
        <v>0.04984953703703704</v>
      </c>
      <c r="F32" s="10">
        <f t="shared" si="0"/>
        <v>0.015127314814814816</v>
      </c>
      <c r="G32" s="24">
        <f t="shared" si="1"/>
        <v>25</v>
      </c>
      <c r="H32" s="13">
        <f>RANK(F32,1:СПО!$F$8:$F$37,1)</f>
        <v>175</v>
      </c>
    </row>
    <row r="33" spans="1:8" ht="16.5" thickBot="1">
      <c r="A33" s="12">
        <v>26</v>
      </c>
      <c r="B33" s="51" t="s">
        <v>46</v>
      </c>
      <c r="C33" s="107" t="s">
        <v>433</v>
      </c>
      <c r="D33" s="23" t="str">
        <f>LOOKUP(F33,Лист1!B$8:C$11)</f>
        <v>I</v>
      </c>
      <c r="E33" s="6">
        <v>0.04918981481481482</v>
      </c>
      <c r="F33" s="10">
        <f t="shared" si="0"/>
        <v>0.014467592592592594</v>
      </c>
      <c r="G33" s="24">
        <f t="shared" si="1"/>
        <v>14</v>
      </c>
      <c r="H33" s="13">
        <f>RANK(F33,1:СПО!$F$8:$F$37,1)</f>
        <v>76</v>
      </c>
    </row>
    <row r="34" spans="1:8" ht="16.5" thickBot="1">
      <c r="A34" s="12">
        <v>27</v>
      </c>
      <c r="B34" s="51" t="s">
        <v>46</v>
      </c>
      <c r="C34" s="107" t="s">
        <v>434</v>
      </c>
      <c r="D34" s="23" t="str">
        <f>LOOKUP(F34,Лист1!B$8:C$11)</f>
        <v>II</v>
      </c>
      <c r="E34" s="6">
        <v>0.04971064814814815</v>
      </c>
      <c r="F34" s="10">
        <f t="shared" si="0"/>
        <v>0.014988425925925926</v>
      </c>
      <c r="G34" s="24">
        <f t="shared" si="1"/>
        <v>20</v>
      </c>
      <c r="H34" s="13">
        <f>RANK(F34,1:СПО!$F$8:$F$37,1)</f>
        <v>146</v>
      </c>
    </row>
    <row r="35" spans="1:8" ht="16.5" thickBot="1">
      <c r="A35" s="12">
        <v>28</v>
      </c>
      <c r="B35" s="51" t="s">
        <v>46</v>
      </c>
      <c r="C35" s="107" t="s">
        <v>435</v>
      </c>
      <c r="D35" s="23" t="str">
        <f>LOOKUP(F35,Лист1!B$8:C$11)</f>
        <v>III</v>
      </c>
      <c r="E35" s="6">
        <v>0.05047453703703703</v>
      </c>
      <c r="F35" s="10">
        <f t="shared" si="0"/>
        <v>0.01575231481481481</v>
      </c>
      <c r="G35" s="24">
        <f t="shared" si="1"/>
        <v>28</v>
      </c>
      <c r="H35" s="13">
        <f>RANK(F35,1:СПО!$F$8:$F$37,1)</f>
        <v>265</v>
      </c>
    </row>
    <row r="36" spans="1:8" ht="16.5" thickBot="1">
      <c r="A36" s="12">
        <v>29</v>
      </c>
      <c r="B36" s="51" t="s">
        <v>46</v>
      </c>
      <c r="C36" s="107" t="s">
        <v>436</v>
      </c>
      <c r="D36" s="23" t="str">
        <f>LOOKUP(F36,Лист1!B$8:C$11)</f>
        <v>I</v>
      </c>
      <c r="E36" s="6">
        <v>0.04853009259259259</v>
      </c>
      <c r="F36" s="10">
        <f t="shared" si="0"/>
        <v>0.013807870370370366</v>
      </c>
      <c r="G36" s="24">
        <f t="shared" si="1"/>
        <v>7</v>
      </c>
      <c r="H36" s="13">
        <f>RANK(F36,1:СПО!$F$8:$F$37,1)</f>
        <v>25</v>
      </c>
    </row>
    <row r="37" spans="1:8" ht="16.5" thickBot="1">
      <c r="A37" s="12">
        <v>30</v>
      </c>
      <c r="B37" s="51" t="s">
        <v>46</v>
      </c>
      <c r="C37" s="107" t="s">
        <v>437</v>
      </c>
      <c r="D37" s="23" t="str">
        <f>LOOKUP(F37,Лист1!B$8:C$11)</f>
        <v>I</v>
      </c>
      <c r="E37" s="6">
        <v>0.049375</v>
      </c>
      <c r="F37" s="10">
        <f t="shared" si="0"/>
        <v>0.014652777777777778</v>
      </c>
      <c r="G37" s="24">
        <f t="shared" si="1"/>
        <v>18</v>
      </c>
      <c r="H37" s="13">
        <f>RANK(F37,1:СПО!$F$8:$F$37,1)</f>
        <v>96</v>
      </c>
    </row>
    <row r="38" spans="3:7" ht="15">
      <c r="C38" s="116" t="s">
        <v>26</v>
      </c>
      <c r="D38" s="116"/>
      <c r="E38" s="116"/>
      <c r="F38" s="116"/>
      <c r="G38" s="18">
        <f>SUM(F8:F37)</f>
        <v>0.4359953703703704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A42:F42"/>
    <mergeCell ref="A41:F41"/>
    <mergeCell ref="A1:G1"/>
    <mergeCell ref="A2:G2"/>
    <mergeCell ref="A3:G3"/>
    <mergeCell ref="A5:B5"/>
    <mergeCell ref="E5:F5"/>
    <mergeCell ref="E6:F6"/>
    <mergeCell ref="G6:G7"/>
    <mergeCell ref="A6:A7"/>
    <mergeCell ref="B6:B7"/>
    <mergeCell ref="C6:C7"/>
    <mergeCell ref="D6:D7"/>
    <mergeCell ref="C38:F38"/>
    <mergeCell ref="A40:F4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="85" zoomScaleSheetLayoutView="85" zoomScalePageLayoutView="0" workbookViewId="0" topLeftCell="A5">
      <selection activeCell="H10" sqref="H10"/>
    </sheetView>
  </sheetViews>
  <sheetFormatPr defaultColWidth="9.00390625" defaultRowHeight="12.75"/>
  <cols>
    <col min="1" max="1" width="5.375" style="0" customWidth="1"/>
    <col min="2" max="2" width="8.125" style="0" customWidth="1"/>
    <col min="3" max="3" width="45.25390625" style="0" customWidth="1"/>
    <col min="4" max="4" width="7.875" style="0" customWidth="1"/>
    <col min="5" max="5" width="10.625" style="0" bestFit="1" customWidth="1"/>
    <col min="6" max="6" width="10.2539062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8</v>
      </c>
      <c r="E4" s="1"/>
      <c r="F4" s="1"/>
      <c r="G4" s="1"/>
    </row>
    <row r="5" spans="1:7" ht="15.75">
      <c r="A5" s="120" t="s">
        <v>1</v>
      </c>
      <c r="B5" s="120"/>
      <c r="C5" s="3">
        <v>7</v>
      </c>
      <c r="D5" s="4"/>
      <c r="E5" s="121" t="s">
        <v>2</v>
      </c>
      <c r="F5" s="121"/>
      <c r="G5" s="5">
        <v>0.041666666666666664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23"/>
      <c r="D7" s="114"/>
      <c r="E7" s="21" t="s">
        <v>8</v>
      </c>
      <c r="F7" s="22" t="s">
        <v>9</v>
      </c>
      <c r="G7" s="115"/>
      <c r="H7" s="115"/>
    </row>
    <row r="8" spans="1:8" ht="20.25" thickBot="1" thickTop="1">
      <c r="A8" s="11">
        <v>1</v>
      </c>
      <c r="B8" s="68" t="s">
        <v>46</v>
      </c>
      <c r="C8" s="69" t="s">
        <v>70</v>
      </c>
      <c r="D8" s="57" t="str">
        <f>LOOKUP(F8,Лист1!B$8:C$11)</f>
        <v>II</v>
      </c>
      <c r="E8" s="6">
        <v>0.05704861111111111</v>
      </c>
      <c r="F8" s="15">
        <f>E8-$G$5</f>
        <v>0.015381944444444448</v>
      </c>
      <c r="G8" s="24">
        <f>RANK(F8,$F$8:$F$37,1)</f>
        <v>29</v>
      </c>
      <c r="H8" s="13">
        <f>RANK(F8,1:СПО!$F$8:$F$37,1)</f>
        <v>217</v>
      </c>
    </row>
    <row r="9" spans="1:8" ht="20.25" thickBot="1" thickTop="1">
      <c r="A9" s="11">
        <v>2</v>
      </c>
      <c r="B9" s="68" t="s">
        <v>46</v>
      </c>
      <c r="C9" s="69" t="s">
        <v>73</v>
      </c>
      <c r="D9" s="57" t="str">
        <f>LOOKUP(F9,Лист1!B$8:C$11)</f>
        <v>I</v>
      </c>
      <c r="E9" s="6">
        <v>0.054224537037037036</v>
      </c>
      <c r="F9" s="15">
        <f aca="true" t="shared" si="0" ref="F9:F37">E9-$G$5</f>
        <v>0.012557870370370372</v>
      </c>
      <c r="G9" s="24">
        <f aca="true" t="shared" si="1" ref="G9:G37">RANK(F9,$F$8:$F$37,1)</f>
        <v>1</v>
      </c>
      <c r="H9" s="103">
        <f>RANK(F9,1:СПО!$F$8:$F$37,1)</f>
        <v>1</v>
      </c>
    </row>
    <row r="10" spans="1:8" ht="20.25" thickBot="1" thickTop="1">
      <c r="A10" s="11">
        <v>3</v>
      </c>
      <c r="B10" s="68" t="s">
        <v>46</v>
      </c>
      <c r="C10" s="69" t="s">
        <v>80</v>
      </c>
      <c r="D10" s="57" t="str">
        <f>LOOKUP(F10,Лист1!B$8:C$11)</f>
        <v>I</v>
      </c>
      <c r="E10" s="6">
        <v>0.054421296296296294</v>
      </c>
      <c r="F10" s="15">
        <f t="shared" si="0"/>
        <v>0.01275462962962963</v>
      </c>
      <c r="G10" s="24">
        <f t="shared" si="1"/>
        <v>2</v>
      </c>
      <c r="H10" s="103">
        <f>RANK(F10,1:СПО!$F$8:$F$37,1)</f>
        <v>3</v>
      </c>
    </row>
    <row r="11" spans="1:8" ht="20.25" thickBot="1" thickTop="1">
      <c r="A11" s="11">
        <v>4</v>
      </c>
      <c r="B11" s="68" t="s">
        <v>45</v>
      </c>
      <c r="C11" s="69" t="s">
        <v>84</v>
      </c>
      <c r="D11" s="57" t="str">
        <f>LOOKUP(F11,Лист1!B$8:C$11)</f>
        <v>II</v>
      </c>
      <c r="E11" s="6">
        <v>0.05699074074074074</v>
      </c>
      <c r="F11" s="15">
        <f t="shared" si="0"/>
        <v>0.015324074074074073</v>
      </c>
      <c r="G11" s="24">
        <f t="shared" si="1"/>
        <v>27</v>
      </c>
      <c r="H11" s="13">
        <f>RANK(F11,1:СПО!$F$8:$F$37,1)</f>
        <v>206</v>
      </c>
    </row>
    <row r="12" spans="1:8" ht="20.25" thickBot="1" thickTop="1">
      <c r="A12" s="11">
        <v>5</v>
      </c>
      <c r="B12" s="68" t="s">
        <v>46</v>
      </c>
      <c r="C12" s="69" t="s">
        <v>88</v>
      </c>
      <c r="D12" s="57" t="str">
        <f>LOOKUP(F12,Лист1!B$8:C$11)</f>
        <v>II</v>
      </c>
      <c r="E12" s="6">
        <v>0.05700231481481482</v>
      </c>
      <c r="F12" s="15">
        <f t="shared" si="0"/>
        <v>0.015335648148148154</v>
      </c>
      <c r="G12" s="24">
        <f t="shared" si="1"/>
        <v>28</v>
      </c>
      <c r="H12" s="13">
        <f>RANK(F12,1:СПО!$F$8:$F$37,1)</f>
        <v>209</v>
      </c>
    </row>
    <row r="13" spans="1:8" ht="20.25" thickBot="1" thickTop="1">
      <c r="A13" s="11">
        <v>6</v>
      </c>
      <c r="B13" s="68" t="s">
        <v>46</v>
      </c>
      <c r="C13" s="69" t="s">
        <v>202</v>
      </c>
      <c r="D13" s="57" t="str">
        <f>LOOKUP(F13,Лист1!B$8:C$11)</f>
        <v>III</v>
      </c>
      <c r="E13" s="6">
        <v>0.05767361111111111</v>
      </c>
      <c r="F13" s="15">
        <f t="shared" si="0"/>
        <v>0.01600694444444445</v>
      </c>
      <c r="G13" s="24">
        <f t="shared" si="1"/>
        <v>30</v>
      </c>
      <c r="H13" s="13">
        <f>RANK(F13,1:СПО!$F$8:$F$37,1)</f>
        <v>295</v>
      </c>
    </row>
    <row r="14" spans="1:8" ht="20.25" thickBot="1" thickTop="1">
      <c r="A14" s="11">
        <v>7</v>
      </c>
      <c r="B14" s="68" t="s">
        <v>46</v>
      </c>
      <c r="C14" s="69" t="s">
        <v>203</v>
      </c>
      <c r="D14" s="57" t="str">
        <f>LOOKUP(F14,Лист1!B$8:C$11)</f>
        <v>I</v>
      </c>
      <c r="E14" s="6">
        <v>0.05520833333333333</v>
      </c>
      <c r="F14" s="15">
        <f t="shared" si="0"/>
        <v>0.013541666666666667</v>
      </c>
      <c r="G14" s="24">
        <f t="shared" si="1"/>
        <v>5</v>
      </c>
      <c r="H14" s="13">
        <f>RANK(F14,1:СПО!$F$8:$F$37,1)</f>
        <v>14</v>
      </c>
    </row>
    <row r="15" spans="1:8" ht="20.25" thickBot="1" thickTop="1">
      <c r="A15" s="11">
        <v>8</v>
      </c>
      <c r="B15" s="68" t="s">
        <v>46</v>
      </c>
      <c r="C15" s="69" t="s">
        <v>81</v>
      </c>
      <c r="D15" s="57" t="str">
        <f>LOOKUP(F15,Лист1!B$8:C$11)</f>
        <v>I</v>
      </c>
      <c r="E15" s="6">
        <v>0.056076388888888884</v>
      </c>
      <c r="F15" s="15">
        <f t="shared" si="0"/>
        <v>0.01440972222222222</v>
      </c>
      <c r="G15" s="24">
        <f t="shared" si="1"/>
        <v>14</v>
      </c>
      <c r="H15" s="13">
        <f>RANK(F15,1:СПО!$F$8:$F$37,1)</f>
        <v>68</v>
      </c>
    </row>
    <row r="16" spans="1:8" ht="20.25" thickBot="1" thickTop="1">
      <c r="A16" s="11">
        <v>9</v>
      </c>
      <c r="B16" s="68" t="s">
        <v>46</v>
      </c>
      <c r="C16" s="69" t="s">
        <v>72</v>
      </c>
      <c r="D16" s="57" t="str">
        <f>LOOKUP(F16,Лист1!B$8:C$11)</f>
        <v>I</v>
      </c>
      <c r="E16" s="6">
        <v>0.05518518518518519</v>
      </c>
      <c r="F16" s="15">
        <f t="shared" si="0"/>
        <v>0.013518518518518527</v>
      </c>
      <c r="G16" s="24">
        <f t="shared" si="1"/>
        <v>4</v>
      </c>
      <c r="H16" s="13">
        <f>RANK(F16,1:СПО!$F$8:$F$37,1)</f>
        <v>13</v>
      </c>
    </row>
    <row r="17" spans="1:8" ht="20.25" thickBot="1" thickTop="1">
      <c r="A17" s="11">
        <v>10</v>
      </c>
      <c r="B17" s="68" t="s">
        <v>46</v>
      </c>
      <c r="C17" s="69" t="s">
        <v>77</v>
      </c>
      <c r="D17" s="57" t="str">
        <f>LOOKUP(F17,Лист1!B$8:C$11)</f>
        <v>I</v>
      </c>
      <c r="E17" s="6">
        <v>0.056053240740740744</v>
      </c>
      <c r="F17" s="15">
        <f t="shared" si="0"/>
        <v>0.01438657407407408</v>
      </c>
      <c r="G17" s="24">
        <f t="shared" si="1"/>
        <v>12</v>
      </c>
      <c r="H17" s="13">
        <f>RANK(F17,1:СПО!$F$8:$F$37,1)</f>
        <v>65</v>
      </c>
    </row>
    <row r="18" spans="1:8" ht="20.25" thickBot="1" thickTop="1">
      <c r="A18" s="11">
        <v>11</v>
      </c>
      <c r="B18" s="68" t="s">
        <v>46</v>
      </c>
      <c r="C18" s="69" t="s">
        <v>76</v>
      </c>
      <c r="D18" s="57" t="str">
        <f>LOOKUP(F18,Лист1!B$8:C$11)</f>
        <v>II</v>
      </c>
      <c r="E18" s="6">
        <v>0.0566087962962963</v>
      </c>
      <c r="F18" s="15">
        <f t="shared" si="0"/>
        <v>0.014942129629629639</v>
      </c>
      <c r="G18" s="24">
        <f t="shared" si="1"/>
        <v>25</v>
      </c>
      <c r="H18" s="13">
        <f>RANK(F18,1:СПО!$F$8:$F$37,1)</f>
        <v>140</v>
      </c>
    </row>
    <row r="19" spans="1:8" ht="20.25" thickBot="1" thickTop="1">
      <c r="A19" s="11">
        <v>12</v>
      </c>
      <c r="B19" s="68" t="s">
        <v>46</v>
      </c>
      <c r="C19" s="70" t="s">
        <v>71</v>
      </c>
      <c r="D19" s="57" t="str">
        <f>LOOKUP(F19,Лист1!B$8:C$11)</f>
        <v>I</v>
      </c>
      <c r="E19" s="6">
        <v>0.05550925925925926</v>
      </c>
      <c r="F19" s="15">
        <f t="shared" si="0"/>
        <v>0.013842592592592594</v>
      </c>
      <c r="G19" s="24">
        <f t="shared" si="1"/>
        <v>8</v>
      </c>
      <c r="H19" s="13">
        <f>RANK(F19,1:СПО!$F$8:$F$37,1)</f>
        <v>27</v>
      </c>
    </row>
    <row r="20" spans="1:8" ht="20.25" thickBot="1" thickTop="1">
      <c r="A20" s="12">
        <v>13</v>
      </c>
      <c r="B20" s="68" t="s">
        <v>46</v>
      </c>
      <c r="C20" s="69" t="s">
        <v>83</v>
      </c>
      <c r="D20" s="57" t="str">
        <f>LOOKUP(F20,Лист1!B$8:C$11)</f>
        <v>I</v>
      </c>
      <c r="E20" s="6">
        <v>0.05585648148148148</v>
      </c>
      <c r="F20" s="15">
        <f t="shared" si="0"/>
        <v>0.014189814814814815</v>
      </c>
      <c r="G20" s="24">
        <f t="shared" si="1"/>
        <v>9</v>
      </c>
      <c r="H20" s="13">
        <f>RANK(F20,1:СПО!$F$8:$F$37,1)</f>
        <v>43</v>
      </c>
    </row>
    <row r="21" spans="1:8" ht="20.25" thickBot="1" thickTop="1">
      <c r="A21" s="12">
        <v>14</v>
      </c>
      <c r="B21" s="68" t="s">
        <v>46</v>
      </c>
      <c r="C21" s="69" t="s">
        <v>75</v>
      </c>
      <c r="D21" s="57" t="str">
        <f>LOOKUP(F21,Лист1!B$8:C$11)</f>
        <v>I</v>
      </c>
      <c r="E21" s="6">
        <v>0.055486111111111104</v>
      </c>
      <c r="F21" s="15">
        <f t="shared" si="0"/>
        <v>0.01381944444444444</v>
      </c>
      <c r="G21" s="24">
        <f t="shared" si="1"/>
        <v>7</v>
      </c>
      <c r="H21" s="13">
        <f>RANK(F21,1:СПО!$F$8:$F$37,1)</f>
        <v>26</v>
      </c>
    </row>
    <row r="22" spans="1:8" ht="20.25" thickBot="1" thickTop="1">
      <c r="A22" s="11">
        <v>15</v>
      </c>
      <c r="B22" s="68" t="s">
        <v>46</v>
      </c>
      <c r="C22" s="69" t="s">
        <v>82</v>
      </c>
      <c r="D22" s="57" t="str">
        <f>LOOKUP(F22,Лист1!B$8:C$11)</f>
        <v>I</v>
      </c>
      <c r="E22" s="6">
        <v>0.05541666666666667</v>
      </c>
      <c r="F22" s="15">
        <f t="shared" si="0"/>
        <v>0.013750000000000005</v>
      </c>
      <c r="G22" s="24">
        <f t="shared" si="1"/>
        <v>6</v>
      </c>
      <c r="H22" s="13">
        <f>RANK(F22,1:СПО!$F$8:$F$37,1)</f>
        <v>21</v>
      </c>
    </row>
    <row r="23" spans="1:8" ht="20.25" thickBot="1" thickTop="1">
      <c r="A23" s="11">
        <v>16</v>
      </c>
      <c r="B23" s="68" t="s">
        <v>46</v>
      </c>
      <c r="C23" s="69" t="s">
        <v>79</v>
      </c>
      <c r="D23" s="57" t="str">
        <f>LOOKUP(F23,Лист1!B$8:C$11)</f>
        <v>I</v>
      </c>
      <c r="E23" s="6">
        <v>0.05600694444444445</v>
      </c>
      <c r="F23" s="15">
        <f t="shared" si="0"/>
        <v>0.014340277777777785</v>
      </c>
      <c r="G23" s="24">
        <f t="shared" si="1"/>
        <v>11</v>
      </c>
      <c r="H23" s="13">
        <f>RANK(F23,1:СПО!$F$8:$F$37,1)</f>
        <v>60</v>
      </c>
    </row>
    <row r="24" spans="1:8" ht="18.75" customHeight="1" thickBot="1" thickTop="1">
      <c r="A24" s="11">
        <v>17</v>
      </c>
      <c r="B24" s="68" t="s">
        <v>46</v>
      </c>
      <c r="C24" s="69" t="s">
        <v>78</v>
      </c>
      <c r="D24" s="57" t="str">
        <f>LOOKUP(F24,Лист1!B$8:C$11)</f>
        <v>I</v>
      </c>
      <c r="E24" s="6">
        <v>0.05625</v>
      </c>
      <c r="F24" s="15">
        <f t="shared" si="0"/>
        <v>0.014583333333333337</v>
      </c>
      <c r="G24" s="24">
        <f t="shared" si="1"/>
        <v>15</v>
      </c>
      <c r="H24" s="13">
        <f>RANK(F24,1:СПО!$F$8:$F$37,1)</f>
        <v>91</v>
      </c>
    </row>
    <row r="25" spans="1:8" ht="20.25" thickBot="1" thickTop="1">
      <c r="A25" s="11">
        <v>18</v>
      </c>
      <c r="B25" s="68" t="s">
        <v>46</v>
      </c>
      <c r="C25" s="70" t="s">
        <v>204</v>
      </c>
      <c r="D25" s="57" t="str">
        <f>LOOKUP(F25,Лист1!B$8:C$11)</f>
        <v>I</v>
      </c>
      <c r="E25" s="6">
        <v>0.05634259259259259</v>
      </c>
      <c r="F25" s="15">
        <f t="shared" si="0"/>
        <v>0.014675925925925926</v>
      </c>
      <c r="G25" s="24">
        <f t="shared" si="1"/>
        <v>17</v>
      </c>
      <c r="H25" s="13">
        <f>RANK(F25,1:СПО!$F$8:$F$37,1)</f>
        <v>101</v>
      </c>
    </row>
    <row r="26" spans="1:8" ht="20.25" thickBot="1" thickTop="1">
      <c r="A26" s="11">
        <v>19</v>
      </c>
      <c r="B26" s="68" t="s">
        <v>46</v>
      </c>
      <c r="C26" s="70" t="s">
        <v>205</v>
      </c>
      <c r="D26" s="57" t="str">
        <f>LOOKUP(F26,Лист1!B$8:C$11)</f>
        <v>I</v>
      </c>
      <c r="E26" s="6">
        <v>0.056400462962962965</v>
      </c>
      <c r="F26" s="15">
        <f t="shared" si="0"/>
        <v>0.0147337962962963</v>
      </c>
      <c r="G26" s="24">
        <f t="shared" si="1"/>
        <v>19</v>
      </c>
      <c r="H26" s="13">
        <f>RANK(F26,1:СПО!$F$8:$F$37,1)</f>
        <v>111</v>
      </c>
    </row>
    <row r="27" spans="1:8" ht="20.25" thickBot="1" thickTop="1">
      <c r="A27" s="11">
        <v>20</v>
      </c>
      <c r="B27" s="68" t="s">
        <v>46</v>
      </c>
      <c r="C27" s="69" t="s">
        <v>85</v>
      </c>
      <c r="D27" s="57" t="str">
        <f>LOOKUP(F27,Лист1!B$8:C$11)</f>
        <v>I</v>
      </c>
      <c r="E27" s="6">
        <v>0.05631944444444444</v>
      </c>
      <c r="F27" s="15">
        <f t="shared" si="0"/>
        <v>0.014652777777777778</v>
      </c>
      <c r="G27" s="24">
        <f t="shared" si="1"/>
        <v>16</v>
      </c>
      <c r="H27" s="13">
        <f>RANK(F27,1:СПО!$F$8:$F$37,1)</f>
        <v>96</v>
      </c>
    </row>
    <row r="28" spans="1:8" ht="20.25" thickBot="1" thickTop="1">
      <c r="A28" s="12">
        <v>21</v>
      </c>
      <c r="B28" s="68" t="s">
        <v>45</v>
      </c>
      <c r="C28" s="70" t="s">
        <v>206</v>
      </c>
      <c r="D28" s="57" t="str">
        <f>LOOKUP(F28,Лист1!B$8:C$11)</f>
        <v>I</v>
      </c>
      <c r="E28" s="6">
        <v>0.056053240740740744</v>
      </c>
      <c r="F28" s="15">
        <f t="shared" si="0"/>
        <v>0.01438657407407408</v>
      </c>
      <c r="G28" s="24">
        <f t="shared" si="1"/>
        <v>12</v>
      </c>
      <c r="H28" s="13">
        <f>RANK(F28,1:СПО!$F$8:$F$37,1)</f>
        <v>65</v>
      </c>
    </row>
    <row r="29" spans="1:8" ht="20.25" thickBot="1" thickTop="1">
      <c r="A29" s="12">
        <v>22</v>
      </c>
      <c r="B29" s="68" t="s">
        <v>46</v>
      </c>
      <c r="C29" s="70" t="s">
        <v>68</v>
      </c>
      <c r="D29" s="57" t="str">
        <f>LOOKUP(F29,Лист1!B$8:C$11)</f>
        <v>II</v>
      </c>
      <c r="E29" s="6">
        <v>0.056886574074074076</v>
      </c>
      <c r="F29" s="15">
        <f t="shared" si="0"/>
        <v>0.015219907407407411</v>
      </c>
      <c r="G29" s="24">
        <f t="shared" si="1"/>
        <v>26</v>
      </c>
      <c r="H29" s="13">
        <f>RANK(F29,1:СПО!$F$8:$F$37,1)</f>
        <v>190</v>
      </c>
    </row>
    <row r="30" spans="1:8" ht="20.25" thickBot="1" thickTop="1">
      <c r="A30" s="12">
        <v>23</v>
      </c>
      <c r="B30" s="68" t="s">
        <v>45</v>
      </c>
      <c r="C30" s="70" t="s">
        <v>67</v>
      </c>
      <c r="D30" s="57" t="str">
        <f>LOOKUP(F30,Лист1!B$8:C$11)</f>
        <v>I</v>
      </c>
      <c r="E30" s="6">
        <v>0.05649305555555556</v>
      </c>
      <c r="F30" s="15">
        <f t="shared" si="0"/>
        <v>0.014826388888888896</v>
      </c>
      <c r="G30" s="24">
        <f t="shared" si="1"/>
        <v>24</v>
      </c>
      <c r="H30" s="13">
        <f>RANK(F30,1:СПО!$F$8:$F$37,1)</f>
        <v>126</v>
      </c>
    </row>
    <row r="31" spans="1:8" ht="20.25" thickBot="1" thickTop="1">
      <c r="A31" s="12">
        <v>24</v>
      </c>
      <c r="B31" s="68" t="s">
        <v>46</v>
      </c>
      <c r="C31" s="70" t="s">
        <v>207</v>
      </c>
      <c r="D31" s="57" t="str">
        <f>LOOKUP(F31,Лист1!B$8:C$11)</f>
        <v>I</v>
      </c>
      <c r="E31" s="6">
        <v>0.056400462962962965</v>
      </c>
      <c r="F31" s="15">
        <f t="shared" si="0"/>
        <v>0.0147337962962963</v>
      </c>
      <c r="G31" s="24">
        <f t="shared" si="1"/>
        <v>19</v>
      </c>
      <c r="H31" s="13">
        <f>RANK(F31,1:СПО!$F$8:$F$37,1)</f>
        <v>111</v>
      </c>
    </row>
    <row r="32" spans="1:8" ht="20.25" thickBot="1" thickTop="1">
      <c r="A32" s="12">
        <v>25</v>
      </c>
      <c r="B32" s="68" t="s">
        <v>46</v>
      </c>
      <c r="C32" s="70" t="s">
        <v>69</v>
      </c>
      <c r="D32" s="57" t="str">
        <f>LOOKUP(F32,Лист1!B$8:C$11)</f>
        <v>I</v>
      </c>
      <c r="E32" s="6">
        <v>0.056365740740740744</v>
      </c>
      <c r="F32" s="15">
        <f t="shared" si="0"/>
        <v>0.01469907407407408</v>
      </c>
      <c r="G32" s="24">
        <f t="shared" si="1"/>
        <v>18</v>
      </c>
      <c r="H32" s="13">
        <f>RANK(F32,1:СПО!$F$8:$F$37,1)</f>
        <v>104</v>
      </c>
    </row>
    <row r="33" spans="1:8" ht="20.25" thickBot="1" thickTop="1">
      <c r="A33" s="12">
        <v>26</v>
      </c>
      <c r="B33" s="68" t="s">
        <v>46</v>
      </c>
      <c r="C33" s="69" t="s">
        <v>86</v>
      </c>
      <c r="D33" s="57" t="str">
        <f>LOOKUP(F33,Лист1!B$8:C$11)</f>
        <v>I</v>
      </c>
      <c r="E33" s="6">
        <v>0.05648148148148149</v>
      </c>
      <c r="F33" s="15">
        <f t="shared" si="0"/>
        <v>0.014814814814814822</v>
      </c>
      <c r="G33" s="24">
        <f t="shared" si="1"/>
        <v>22</v>
      </c>
      <c r="H33" s="13">
        <f>RANK(F33,1:СПО!$F$8:$F$37,1)</f>
        <v>122</v>
      </c>
    </row>
    <row r="34" spans="1:8" ht="20.25" thickBot="1" thickTop="1">
      <c r="A34" s="12">
        <v>27</v>
      </c>
      <c r="B34" s="68" t="s">
        <v>46</v>
      </c>
      <c r="C34" s="70" t="s">
        <v>208</v>
      </c>
      <c r="D34" s="57" t="str">
        <f>LOOKUP(F34,Лист1!B$8:C$11)</f>
        <v>I</v>
      </c>
      <c r="E34" s="6">
        <v>0.056400462962962965</v>
      </c>
      <c r="F34" s="15">
        <f t="shared" si="0"/>
        <v>0.0147337962962963</v>
      </c>
      <c r="G34" s="24">
        <f t="shared" si="1"/>
        <v>19</v>
      </c>
      <c r="H34" s="13">
        <f>RANK(F34,1:СПО!$F$8:$F$37,1)</f>
        <v>111</v>
      </c>
    </row>
    <row r="35" spans="1:8" ht="20.25" thickBot="1" thickTop="1">
      <c r="A35" s="12">
        <v>28</v>
      </c>
      <c r="B35" s="68" t="s">
        <v>46</v>
      </c>
      <c r="C35" s="69" t="s">
        <v>87</v>
      </c>
      <c r="D35" s="57" t="str">
        <f>LOOKUP(F35,Лист1!B$8:C$11)</f>
        <v>I</v>
      </c>
      <c r="E35" s="6">
        <v>0.05491898148148148</v>
      </c>
      <c r="F35" s="15">
        <f t="shared" si="0"/>
        <v>0.013252314814814814</v>
      </c>
      <c r="G35" s="24">
        <f t="shared" si="1"/>
        <v>3</v>
      </c>
      <c r="H35" s="13">
        <f>RANK(F35,1:СПО!$F$8:$F$37,1)</f>
        <v>7</v>
      </c>
    </row>
    <row r="36" spans="1:8" ht="20.25" thickBot="1" thickTop="1">
      <c r="A36" s="12">
        <v>29</v>
      </c>
      <c r="B36" s="68" t="s">
        <v>46</v>
      </c>
      <c r="C36" s="69" t="s">
        <v>438</v>
      </c>
      <c r="D36" s="57" t="str">
        <f>LOOKUP(F36,Лист1!B$8:C$11)</f>
        <v>I</v>
      </c>
      <c r="E36" s="6">
        <v>0.05590277777777778</v>
      </c>
      <c r="F36" s="15">
        <f t="shared" si="0"/>
        <v>0.014236111111111116</v>
      </c>
      <c r="G36" s="24">
        <f t="shared" si="1"/>
        <v>10</v>
      </c>
      <c r="H36" s="13">
        <f>RANK(F36,1:СПО!$F$8:$F$37,1)</f>
        <v>50</v>
      </c>
    </row>
    <row r="37" spans="1:8" ht="20.25" thickBot="1" thickTop="1">
      <c r="A37" s="12">
        <v>30</v>
      </c>
      <c r="B37" s="68" t="s">
        <v>46</v>
      </c>
      <c r="C37" s="70" t="s">
        <v>74</v>
      </c>
      <c r="D37" s="57" t="str">
        <f>LOOKUP(F37,Лист1!B$8:C$11)</f>
        <v>I</v>
      </c>
      <c r="E37" s="6">
        <v>0.05648148148148149</v>
      </c>
      <c r="F37" s="15">
        <f t="shared" si="0"/>
        <v>0.014814814814814822</v>
      </c>
      <c r="G37" s="24">
        <f t="shared" si="1"/>
        <v>22</v>
      </c>
      <c r="H37" s="13">
        <f>RANK(F37,1:СПО!$F$8:$F$37,1)</f>
        <v>122</v>
      </c>
    </row>
    <row r="38" spans="3:7" ht="15">
      <c r="C38" s="116" t="s">
        <v>26</v>
      </c>
      <c r="D38" s="116"/>
      <c r="E38" s="116"/>
      <c r="F38" s="116"/>
      <c r="G38" s="18">
        <f>SUM(F8:F37)</f>
        <v>0.4324652777777778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42:F42"/>
    <mergeCell ref="A40:F40"/>
    <mergeCell ref="A41:F41"/>
    <mergeCell ref="C38:F38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view="pageBreakPreview" zoomScaleSheetLayoutView="100" zoomScalePageLayoutView="0" workbookViewId="0" topLeftCell="A7">
      <selection activeCell="E26" sqref="E26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9.375" style="0" customWidth="1"/>
    <col min="4" max="4" width="7.875" style="0" customWidth="1"/>
    <col min="5" max="5" width="10.125" style="0" bestFit="1" customWidth="1"/>
    <col min="6" max="6" width="10.25390625" style="0" bestFit="1" customWidth="1"/>
    <col min="7" max="7" width="11.625" style="0" bestFit="1" customWidth="1"/>
  </cols>
  <sheetData>
    <row r="1" spans="1:7" ht="15.75">
      <c r="A1" s="117" t="s">
        <v>0</v>
      </c>
      <c r="B1" s="117"/>
      <c r="C1" s="117"/>
      <c r="D1" s="117"/>
      <c r="E1" s="117"/>
      <c r="F1" s="117"/>
      <c r="G1" s="117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7" ht="15">
      <c r="A3" s="119" t="s">
        <v>236</v>
      </c>
      <c r="B3" s="119"/>
      <c r="C3" s="119"/>
      <c r="D3" s="119"/>
      <c r="E3" s="119"/>
      <c r="F3" s="119"/>
      <c r="G3" s="119"/>
    </row>
    <row r="4" spans="1:7" ht="15.75">
      <c r="A4" s="1"/>
      <c r="B4" s="1"/>
      <c r="C4" s="8" t="s">
        <v>25</v>
      </c>
      <c r="D4" s="2">
        <v>9</v>
      </c>
      <c r="E4" s="1"/>
      <c r="F4" s="1"/>
      <c r="G4" s="1"/>
    </row>
    <row r="5" spans="1:7" ht="15.75">
      <c r="A5" s="120" t="s">
        <v>1</v>
      </c>
      <c r="B5" s="120"/>
      <c r="C5" s="3">
        <v>8</v>
      </c>
      <c r="D5" s="4"/>
      <c r="E5" s="121" t="s">
        <v>2</v>
      </c>
      <c r="F5" s="121"/>
      <c r="G5" s="5">
        <v>0.04861111111111111</v>
      </c>
    </row>
    <row r="6" spans="1:8" ht="15" customHeight="1">
      <c r="A6" s="122" t="s">
        <v>3</v>
      </c>
      <c r="B6" s="112" t="s">
        <v>4</v>
      </c>
      <c r="C6" s="112" t="s">
        <v>5</v>
      </c>
      <c r="D6" s="113" t="s">
        <v>29</v>
      </c>
      <c r="E6" s="115" t="s">
        <v>6</v>
      </c>
      <c r="F6" s="115"/>
      <c r="G6" s="115" t="s">
        <v>7</v>
      </c>
      <c r="H6" s="115" t="s">
        <v>39</v>
      </c>
    </row>
    <row r="7" spans="1:8" ht="16.5" thickBot="1">
      <c r="A7" s="122"/>
      <c r="B7" s="112"/>
      <c r="C7" s="123"/>
      <c r="D7" s="114"/>
      <c r="E7" s="21" t="s">
        <v>8</v>
      </c>
      <c r="F7" s="22" t="s">
        <v>9</v>
      </c>
      <c r="G7" s="115"/>
      <c r="H7" s="115"/>
    </row>
    <row r="8" spans="1:8" ht="17.25" thickBot="1" thickTop="1">
      <c r="A8" s="11">
        <v>8</v>
      </c>
      <c r="B8" s="63" t="s">
        <v>45</v>
      </c>
      <c r="C8" s="65" t="s">
        <v>188</v>
      </c>
      <c r="D8" s="57" t="str">
        <f>LOOKUP(F8,Лист1!B$8:C$11)</f>
        <v>III</v>
      </c>
      <c r="E8" s="6">
        <v>0.06462962962962963</v>
      </c>
      <c r="F8" s="10">
        <f>E8-$G$5</f>
        <v>0.016018518518518522</v>
      </c>
      <c r="G8" s="24">
        <f>RANK(F8,$F$8:$F$37,1)</f>
        <v>23</v>
      </c>
      <c r="H8" s="13">
        <f>RANK(F8,1:СПО!$F$8:$F$37,1)</f>
        <v>297</v>
      </c>
    </row>
    <row r="9" spans="1:8" ht="17.25" thickBot="1" thickTop="1">
      <c r="A9" s="11">
        <v>10</v>
      </c>
      <c r="B9" s="63" t="s">
        <v>45</v>
      </c>
      <c r="C9" s="66" t="s">
        <v>92</v>
      </c>
      <c r="D9" s="57" t="str">
        <f>LOOKUP(F9,Лист1!B$8:C$11)</f>
        <v>III</v>
      </c>
      <c r="E9" s="6">
        <v>0.06467592592592593</v>
      </c>
      <c r="F9" s="10">
        <f aca="true" t="shared" si="0" ref="F9:F37">E9-$G$5</f>
        <v>0.016064814814814816</v>
      </c>
      <c r="G9" s="24">
        <f aca="true" t="shared" si="1" ref="G9:G37">RANK(F9,$F$8:$F$37,1)</f>
        <v>24</v>
      </c>
      <c r="H9" s="13">
        <f>RANK(F9,1:СПО!$F$8:$F$37,1)</f>
        <v>302</v>
      </c>
    </row>
    <row r="10" spans="1:8" ht="17.25" thickBot="1" thickTop="1">
      <c r="A10" s="11">
        <v>6</v>
      </c>
      <c r="B10" s="63" t="s">
        <v>45</v>
      </c>
      <c r="C10" s="66" t="s">
        <v>94</v>
      </c>
      <c r="D10" s="57" t="str">
        <f>LOOKUP(F10,Лист1!B$8:C$11)</f>
        <v>III</v>
      </c>
      <c r="E10" s="6">
        <v>0.06467592592592593</v>
      </c>
      <c r="F10" s="10">
        <f t="shared" si="0"/>
        <v>0.016064814814814816</v>
      </c>
      <c r="G10" s="24">
        <f t="shared" si="1"/>
        <v>24</v>
      </c>
      <c r="H10" s="13">
        <f>RANK(F10,1:СПО!$F$8:$F$37,1)</f>
        <v>302</v>
      </c>
    </row>
    <row r="11" spans="1:8" ht="17.25" thickBot="1" thickTop="1">
      <c r="A11" s="11">
        <v>5</v>
      </c>
      <c r="B11" s="63" t="s">
        <v>45</v>
      </c>
      <c r="C11" s="66" t="s">
        <v>101</v>
      </c>
      <c r="D11" s="57" t="str">
        <f>LOOKUP(F11,Лист1!B$8:C$11)</f>
        <v>III</v>
      </c>
      <c r="E11" s="6">
        <v>0.06451388888888888</v>
      </c>
      <c r="F11" s="10">
        <f t="shared" si="0"/>
        <v>0.015902777777777773</v>
      </c>
      <c r="G11" s="24">
        <f t="shared" si="1"/>
        <v>21</v>
      </c>
      <c r="H11" s="13">
        <f>RANK(F11,1:СПО!$F$8:$F$37,1)</f>
        <v>286</v>
      </c>
    </row>
    <row r="12" spans="1:8" ht="17.25" thickBot="1" thickTop="1">
      <c r="A12" s="11">
        <v>16</v>
      </c>
      <c r="B12" s="64" t="s">
        <v>46</v>
      </c>
      <c r="C12" s="66" t="s">
        <v>189</v>
      </c>
      <c r="D12" s="57" t="str">
        <f>LOOKUP(F12,Лист1!B$8:C$11)</f>
        <v>I</v>
      </c>
      <c r="E12" s="6">
        <v>0.06325231481481482</v>
      </c>
      <c r="F12" s="10">
        <f t="shared" si="0"/>
        <v>0.014641203703703705</v>
      </c>
      <c r="G12" s="24">
        <f t="shared" si="1"/>
        <v>6</v>
      </c>
      <c r="H12" s="13">
        <f>RANK(F12,1:СПО!$F$8:$F$37,1)</f>
        <v>95</v>
      </c>
    </row>
    <row r="13" spans="1:8" ht="17.25" thickBot="1" thickTop="1">
      <c r="A13" s="11">
        <v>12</v>
      </c>
      <c r="B13" s="64" t="s">
        <v>46</v>
      </c>
      <c r="C13" s="66" t="s">
        <v>190</v>
      </c>
      <c r="D13" s="57" t="str">
        <f>LOOKUP(F13,Лист1!B$8:C$11)</f>
        <v>II</v>
      </c>
      <c r="E13" s="6">
        <v>0.06357638888888889</v>
      </c>
      <c r="F13" s="10">
        <f t="shared" si="0"/>
        <v>0.014965277777777779</v>
      </c>
      <c r="G13" s="24">
        <f t="shared" si="1"/>
        <v>11</v>
      </c>
      <c r="H13" s="13">
        <f>RANK(F13,1:СПО!$F$8:$F$37,1)</f>
        <v>141</v>
      </c>
    </row>
    <row r="14" spans="1:8" ht="15.75" customHeight="1" thickBot="1" thickTop="1">
      <c r="A14" s="11">
        <v>18</v>
      </c>
      <c r="B14" s="64" t="s">
        <v>46</v>
      </c>
      <c r="C14" s="66" t="s">
        <v>89</v>
      </c>
      <c r="D14" s="57" t="str">
        <f>LOOKUP(F14,Лист1!B$8:C$11)</f>
        <v>I</v>
      </c>
      <c r="E14" s="6">
        <v>0.06304398148148148</v>
      </c>
      <c r="F14" s="10">
        <f t="shared" si="0"/>
        <v>0.014432870370370367</v>
      </c>
      <c r="G14" s="24">
        <f t="shared" si="1"/>
        <v>5</v>
      </c>
      <c r="H14" s="13">
        <f>RANK(F14,1:СПО!$F$8:$F$37,1)</f>
        <v>72</v>
      </c>
    </row>
    <row r="15" spans="1:8" ht="17.25" customHeight="1" thickBot="1" thickTop="1">
      <c r="A15" s="11">
        <v>20</v>
      </c>
      <c r="B15" s="64" t="s">
        <v>46</v>
      </c>
      <c r="C15" s="67" t="s">
        <v>191</v>
      </c>
      <c r="D15" s="57" t="str">
        <f>LOOKUP(F15,Лист1!B$8:C$11)</f>
        <v>Б/Р</v>
      </c>
      <c r="E15" s="6">
        <v>0.06659722222222221</v>
      </c>
      <c r="F15" s="10">
        <f t="shared" si="0"/>
        <v>0.0179861111111111</v>
      </c>
      <c r="G15" s="24">
        <f t="shared" si="1"/>
        <v>28</v>
      </c>
      <c r="H15" s="13">
        <f>RANK(F15,1:СПО!$F$8:$F$37,1)</f>
        <v>378</v>
      </c>
    </row>
    <row r="16" spans="1:8" ht="17.25" thickBot="1" thickTop="1">
      <c r="A16" s="11">
        <v>11</v>
      </c>
      <c r="B16" s="64" t="s">
        <v>46</v>
      </c>
      <c r="C16" s="66" t="s">
        <v>192</v>
      </c>
      <c r="D16" s="57" t="str">
        <f>LOOKUP(F16,Лист1!B$8:C$11)</f>
        <v>I</v>
      </c>
      <c r="E16" s="6">
        <v>0.06327546296296296</v>
      </c>
      <c r="F16" s="10">
        <f t="shared" si="0"/>
        <v>0.014664351851851852</v>
      </c>
      <c r="G16" s="24">
        <f t="shared" si="1"/>
        <v>7</v>
      </c>
      <c r="H16" s="13">
        <f>RANK(F16,1:СПО!$F$8:$F$37,1)</f>
        <v>99</v>
      </c>
    </row>
    <row r="17" spans="1:8" ht="17.25" thickBot="1" thickTop="1">
      <c r="A17" s="11">
        <v>17</v>
      </c>
      <c r="B17" s="64" t="s">
        <v>46</v>
      </c>
      <c r="C17" s="66" t="s">
        <v>193</v>
      </c>
      <c r="D17" s="57" t="str">
        <f>LOOKUP(F17,Лист1!B$8:C$11)</f>
        <v>II</v>
      </c>
      <c r="E17" s="6">
        <v>0.06355324074074074</v>
      </c>
      <c r="F17" s="10">
        <f t="shared" si="0"/>
        <v>0.014942129629629632</v>
      </c>
      <c r="G17" s="24">
        <f t="shared" si="1"/>
        <v>10</v>
      </c>
      <c r="H17" s="13">
        <f>RANK(F17,1:СПО!$F$8:$F$37,1)</f>
        <v>139</v>
      </c>
    </row>
    <row r="18" spans="1:8" ht="17.25" thickBot="1" thickTop="1">
      <c r="A18" s="11">
        <v>26</v>
      </c>
      <c r="B18" s="64" t="s">
        <v>46</v>
      </c>
      <c r="C18" s="66" t="s">
        <v>90</v>
      </c>
      <c r="D18" s="57" t="str">
        <f>LOOKUP(F18,Лист1!B$8:C$11)</f>
        <v>I</v>
      </c>
      <c r="E18" s="6">
        <v>0.06344907407407407</v>
      </c>
      <c r="F18" s="10">
        <f t="shared" si="0"/>
        <v>0.014837962962962963</v>
      </c>
      <c r="G18" s="24">
        <f t="shared" si="1"/>
        <v>9</v>
      </c>
      <c r="H18" s="13">
        <f>RANK(F18,1:СПО!$F$8:$F$37,1)</f>
        <v>127</v>
      </c>
    </row>
    <row r="19" spans="1:8" ht="17.25" thickBot="1" thickTop="1">
      <c r="A19" s="11">
        <v>15</v>
      </c>
      <c r="B19" s="64" t="s">
        <v>46</v>
      </c>
      <c r="C19" s="66" t="s">
        <v>91</v>
      </c>
      <c r="D19" s="57" t="str">
        <f>LOOKUP(F19,Лист1!B$8:C$11)</f>
        <v>I</v>
      </c>
      <c r="E19" s="6">
        <v>0.06282407407407407</v>
      </c>
      <c r="F19" s="10">
        <f t="shared" si="0"/>
        <v>0.014212962962962962</v>
      </c>
      <c r="G19" s="24">
        <f t="shared" si="1"/>
        <v>3</v>
      </c>
      <c r="H19" s="13">
        <f>RANK(F19,1:СПО!$F$8:$F$37,1)</f>
        <v>47</v>
      </c>
    </row>
    <row r="20" spans="1:8" ht="17.25" thickBot="1" thickTop="1">
      <c r="A20" s="12">
        <v>3</v>
      </c>
      <c r="B20" s="64" t="s">
        <v>46</v>
      </c>
      <c r="C20" s="66" t="s">
        <v>194</v>
      </c>
      <c r="D20" s="57" t="str">
        <f>LOOKUP(F20,Лист1!B$8:C$11)</f>
        <v>Б/Р</v>
      </c>
      <c r="E20" s="6">
        <v>0.06660879629629629</v>
      </c>
      <c r="F20" s="10">
        <f t="shared" si="0"/>
        <v>0.01799768518518518</v>
      </c>
      <c r="G20" s="24">
        <f t="shared" si="1"/>
        <v>29</v>
      </c>
      <c r="H20" s="13">
        <f>RANK(F20,1:СПО!$F$8:$F$37,1)</f>
        <v>379</v>
      </c>
    </row>
    <row r="21" spans="1:8" ht="17.25" thickBot="1" thickTop="1">
      <c r="A21" s="12">
        <v>7</v>
      </c>
      <c r="B21" s="64" t="s">
        <v>46</v>
      </c>
      <c r="C21" s="66" t="s">
        <v>195</v>
      </c>
      <c r="D21" s="57" t="str">
        <f>LOOKUP(F21,Лист1!B$8:C$11)</f>
        <v>III</v>
      </c>
      <c r="E21" s="6">
        <v>0.06456018518518519</v>
      </c>
      <c r="F21" s="10">
        <f t="shared" si="0"/>
        <v>0.01594907407407408</v>
      </c>
      <c r="G21" s="24">
        <f t="shared" si="1"/>
        <v>22</v>
      </c>
      <c r="H21" s="13">
        <f>RANK(F21,1:СПО!$F$8:$F$37,1)</f>
        <v>292</v>
      </c>
    </row>
    <row r="22" spans="1:8" ht="17.25" thickBot="1" thickTop="1">
      <c r="A22" s="11">
        <v>29</v>
      </c>
      <c r="B22" s="64" t="s">
        <v>46</v>
      </c>
      <c r="C22" s="66" t="s">
        <v>196</v>
      </c>
      <c r="D22" s="57" t="str">
        <f>LOOKUP(F22,Лист1!B$8:C$11)</f>
        <v>II</v>
      </c>
      <c r="E22" s="6">
        <v>0.06392361111111111</v>
      </c>
      <c r="F22" s="10">
        <f t="shared" si="0"/>
        <v>0.0153125</v>
      </c>
      <c r="G22" s="24">
        <f t="shared" si="1"/>
        <v>16</v>
      </c>
      <c r="H22" s="13">
        <f>RANK(F22,1:СПО!$F$8:$F$37,1)</f>
        <v>204</v>
      </c>
    </row>
    <row r="23" spans="1:8" ht="16.5" thickBot="1">
      <c r="A23" s="100">
        <v>19</v>
      </c>
      <c r="B23" s="64" t="s">
        <v>46</v>
      </c>
      <c r="C23" s="101" t="s">
        <v>440</v>
      </c>
      <c r="D23" s="57" t="str">
        <f>LOOKUP(F23,Лист1!B$8:C$11)</f>
        <v>I</v>
      </c>
      <c r="E23" s="6">
        <v>0.06278935185185185</v>
      </c>
      <c r="F23" s="10">
        <f t="shared" si="0"/>
        <v>0.014178240740740734</v>
      </c>
      <c r="G23" s="24">
        <f t="shared" si="1"/>
        <v>2</v>
      </c>
      <c r="H23" s="13">
        <f>RANK(F23,1:СПО!$F$8:$F$37,1)</f>
        <v>42</v>
      </c>
    </row>
    <row r="24" spans="1:8" ht="18" customHeight="1" thickBot="1" thickTop="1">
      <c r="A24" s="11">
        <v>9</v>
      </c>
      <c r="B24" s="64" t="s">
        <v>46</v>
      </c>
      <c r="C24" s="67" t="s">
        <v>93</v>
      </c>
      <c r="D24" s="57" t="str">
        <f>LOOKUP(F24,Лист1!B$8:C$11)</f>
        <v>Б/Р</v>
      </c>
      <c r="E24" s="6">
        <v>0.06660879629629629</v>
      </c>
      <c r="F24" s="10">
        <f t="shared" si="0"/>
        <v>0.01799768518518518</v>
      </c>
      <c r="G24" s="24">
        <f t="shared" si="1"/>
        <v>29</v>
      </c>
      <c r="H24" s="13">
        <f>RANK(F24,1:СПО!$F$8:$F$37,1)</f>
        <v>379</v>
      </c>
    </row>
    <row r="25" spans="1:8" ht="17.25" thickBot="1" thickTop="1">
      <c r="A25" s="11">
        <v>30</v>
      </c>
      <c r="B25" s="64" t="s">
        <v>46</v>
      </c>
      <c r="C25" s="66" t="s">
        <v>197</v>
      </c>
      <c r="D25" s="57" t="str">
        <f>LOOKUP(F25,Лист1!B$8:C$11)</f>
        <v>Б/Р</v>
      </c>
      <c r="E25" s="6">
        <v>0.06555555555555555</v>
      </c>
      <c r="F25" s="10">
        <f t="shared" si="0"/>
        <v>0.016944444444444436</v>
      </c>
      <c r="G25" s="24">
        <f t="shared" si="1"/>
        <v>27</v>
      </c>
      <c r="H25" s="13">
        <f>RANK(F25,1:СПО!$F$8:$F$37,1)</f>
        <v>355</v>
      </c>
    </row>
    <row r="26" spans="1:8" ht="17.25" thickBot="1" thickTop="1">
      <c r="A26" s="11">
        <v>21</v>
      </c>
      <c r="B26" s="64" t="s">
        <v>46</v>
      </c>
      <c r="C26" s="66" t="s">
        <v>95</v>
      </c>
      <c r="D26" s="57" t="str">
        <f>LOOKUP(F26,Лист1!B$8:C$11)</f>
        <v>II</v>
      </c>
      <c r="E26" s="6">
        <v>0.0642361111111111</v>
      </c>
      <c r="F26" s="10">
        <f t="shared" si="0"/>
        <v>0.015624999999999993</v>
      </c>
      <c r="G26" s="24">
        <f t="shared" si="1"/>
        <v>18</v>
      </c>
      <c r="H26" s="13">
        <f>RANK(F26,1:СПО!$F$8:$F$37,1)</f>
        <v>239</v>
      </c>
    </row>
    <row r="27" spans="1:8" ht="17.25" thickBot="1" thickTop="1">
      <c r="A27" s="11">
        <v>4</v>
      </c>
      <c r="B27" s="64" t="s">
        <v>46</v>
      </c>
      <c r="C27" s="66" t="s">
        <v>96</v>
      </c>
      <c r="D27" s="57" t="str">
        <f>LOOKUP(F27,Лист1!B$8:C$11)</f>
        <v>I</v>
      </c>
      <c r="E27" s="6">
        <v>0.06333333333333334</v>
      </c>
      <c r="F27" s="10">
        <f t="shared" si="0"/>
        <v>0.014722222222222227</v>
      </c>
      <c r="G27" s="24">
        <f t="shared" si="1"/>
        <v>8</v>
      </c>
      <c r="H27" s="13">
        <f>RANK(F27,1:СПО!$F$8:$F$37,1)</f>
        <v>108</v>
      </c>
    </row>
    <row r="28" spans="1:8" ht="17.25" thickBot="1" thickTop="1">
      <c r="A28" s="12">
        <v>14</v>
      </c>
      <c r="B28" s="64" t="s">
        <v>46</v>
      </c>
      <c r="C28" s="66" t="s">
        <v>97</v>
      </c>
      <c r="D28" s="57" t="str">
        <f>LOOKUP(F28,Лист1!B$8:C$11)</f>
        <v>II</v>
      </c>
      <c r="E28" s="6">
        <v>0.06376157407407407</v>
      </c>
      <c r="F28" s="10">
        <f t="shared" si="0"/>
        <v>0.015150462962962956</v>
      </c>
      <c r="G28" s="24">
        <f t="shared" si="1"/>
        <v>13</v>
      </c>
      <c r="H28" s="13">
        <f>RANK(F28,1:СПО!$F$8:$F$37,1)</f>
        <v>183</v>
      </c>
    </row>
    <row r="29" spans="1:8" ht="17.25" thickBot="1" thickTop="1">
      <c r="A29" s="12">
        <v>28</v>
      </c>
      <c r="B29" s="64" t="s">
        <v>46</v>
      </c>
      <c r="C29" s="66" t="s">
        <v>201</v>
      </c>
      <c r="D29" s="57" t="str">
        <f>LOOKUP(F29,Лист1!B$8:C$11)</f>
        <v>Б/Р</v>
      </c>
      <c r="E29" s="6">
        <v>0.06501157407407408</v>
      </c>
      <c r="F29" s="10">
        <f t="shared" si="0"/>
        <v>0.01640046296296297</v>
      </c>
      <c r="G29" s="24">
        <f t="shared" si="1"/>
        <v>26</v>
      </c>
      <c r="H29" s="13">
        <f>RANK(F29,1:СПО!$F$8:$F$37,1)</f>
        <v>319</v>
      </c>
    </row>
    <row r="30" spans="1:8" ht="17.25" thickBot="1" thickTop="1">
      <c r="A30" s="12">
        <v>27</v>
      </c>
      <c r="B30" s="64" t="s">
        <v>46</v>
      </c>
      <c r="C30" s="66" t="s">
        <v>200</v>
      </c>
      <c r="D30" s="57" t="str">
        <f>LOOKUP(F30,Лист1!B$8:C$11)</f>
        <v>III</v>
      </c>
      <c r="E30" s="6">
        <v>0.06434027777777777</v>
      </c>
      <c r="F30" s="10">
        <f t="shared" si="0"/>
        <v>0.015729166666666662</v>
      </c>
      <c r="G30" s="24">
        <f t="shared" si="1"/>
        <v>20</v>
      </c>
      <c r="H30" s="13">
        <f>RANK(F30,1:СПО!$F$8:$F$37,1)</f>
        <v>257</v>
      </c>
    </row>
    <row r="31" spans="1:8" ht="17.25" thickBot="1" thickTop="1">
      <c r="A31" s="12">
        <v>1</v>
      </c>
      <c r="B31" s="64" t="s">
        <v>46</v>
      </c>
      <c r="C31" s="66" t="s">
        <v>98</v>
      </c>
      <c r="D31" s="57" t="str">
        <f>LOOKUP(F31,Лист1!B$8:C$11)</f>
        <v>II</v>
      </c>
      <c r="E31" s="6">
        <v>0.06388888888888888</v>
      </c>
      <c r="F31" s="10">
        <f t="shared" si="0"/>
        <v>0.015277777777777772</v>
      </c>
      <c r="G31" s="24">
        <f t="shared" si="1"/>
        <v>15</v>
      </c>
      <c r="H31" s="13">
        <f>RANK(F31,1:СПО!$F$8:$F$37,1)</f>
        <v>200</v>
      </c>
    </row>
    <row r="32" spans="1:8" ht="17.25" thickBot="1" thickTop="1">
      <c r="A32" s="12">
        <v>22</v>
      </c>
      <c r="B32" s="64" t="s">
        <v>46</v>
      </c>
      <c r="C32" s="66" t="s">
        <v>99</v>
      </c>
      <c r="D32" s="57" t="str">
        <f>LOOKUP(F32,Лист1!B$8:C$11)</f>
        <v>I</v>
      </c>
      <c r="E32" s="6">
        <v>0.06266203703703704</v>
      </c>
      <c r="F32" s="10">
        <f t="shared" si="0"/>
        <v>0.014050925925925932</v>
      </c>
      <c r="G32" s="24">
        <f t="shared" si="1"/>
        <v>1</v>
      </c>
      <c r="H32" s="13">
        <f>RANK(F32,1:СПО!$F$8:$F$37,1)</f>
        <v>35</v>
      </c>
    </row>
    <row r="33" spans="1:8" ht="17.25" thickBot="1" thickTop="1">
      <c r="A33" s="12">
        <v>23</v>
      </c>
      <c r="B33" s="64" t="s">
        <v>46</v>
      </c>
      <c r="C33" s="67" t="s">
        <v>100</v>
      </c>
      <c r="D33" s="57" t="str">
        <f>LOOKUP(F33,Лист1!B$8:C$11)</f>
        <v>II</v>
      </c>
      <c r="E33" s="6">
        <v>0.06386574074074074</v>
      </c>
      <c r="F33" s="10">
        <f t="shared" si="0"/>
        <v>0.015254629629629625</v>
      </c>
      <c r="G33" s="24">
        <f t="shared" si="1"/>
        <v>14</v>
      </c>
      <c r="H33" s="13">
        <f>RANK(F33,1:СПО!$F$8:$F$37,1)</f>
        <v>197</v>
      </c>
    </row>
    <row r="34" spans="1:8" ht="17.25" thickBot="1" thickTop="1">
      <c r="A34" s="12">
        <v>25</v>
      </c>
      <c r="B34" s="64" t="s">
        <v>46</v>
      </c>
      <c r="C34" s="66" t="s">
        <v>198</v>
      </c>
      <c r="D34" s="57" t="str">
        <f>LOOKUP(F34,Лист1!B$8:C$11)</f>
        <v>II</v>
      </c>
      <c r="E34" s="6">
        <v>0.06371527777777779</v>
      </c>
      <c r="F34" s="10">
        <f t="shared" si="0"/>
        <v>0.015104166666666675</v>
      </c>
      <c r="G34" s="24">
        <f t="shared" si="1"/>
        <v>12</v>
      </c>
      <c r="H34" s="13">
        <f>RANK(F34,1:СПО!$F$8:$F$37,1)</f>
        <v>171</v>
      </c>
    </row>
    <row r="35" spans="1:8" ht="17.25" thickBot="1" thickTop="1">
      <c r="A35" s="12">
        <v>24</v>
      </c>
      <c r="B35" s="64" t="s">
        <v>46</v>
      </c>
      <c r="C35" s="66" t="s">
        <v>441</v>
      </c>
      <c r="D35" s="57" t="str">
        <f>LOOKUP(F35,Лист1!B$8:C$11)</f>
        <v>II</v>
      </c>
      <c r="E35" s="6">
        <v>0.06414351851851852</v>
      </c>
      <c r="F35" s="10">
        <f t="shared" si="0"/>
        <v>0.015532407407407404</v>
      </c>
      <c r="G35" s="24">
        <f t="shared" si="1"/>
        <v>17</v>
      </c>
      <c r="H35" s="13">
        <f>RANK(F35,1:СПО!$F$8:$F$37,1)</f>
        <v>231</v>
      </c>
    </row>
    <row r="36" spans="1:8" ht="17.25" thickBot="1" thickTop="1">
      <c r="A36" s="12">
        <v>2</v>
      </c>
      <c r="B36" s="64" t="s">
        <v>46</v>
      </c>
      <c r="C36" s="66" t="s">
        <v>199</v>
      </c>
      <c r="D36" s="57" t="str">
        <f>LOOKUP(F36,Лист1!B$8:C$11)</f>
        <v>III</v>
      </c>
      <c r="E36" s="6">
        <v>0.06432870370370371</v>
      </c>
      <c r="F36" s="10">
        <f t="shared" si="0"/>
        <v>0.015717592592592596</v>
      </c>
      <c r="G36" s="24">
        <f t="shared" si="1"/>
        <v>19</v>
      </c>
      <c r="H36" s="13">
        <f>RANK(F36,1:СПО!$F$8:$F$37,1)</f>
        <v>256</v>
      </c>
    </row>
    <row r="37" spans="1:8" ht="16.5" customHeight="1" thickBot="1" thickTop="1">
      <c r="A37" s="12">
        <v>13</v>
      </c>
      <c r="B37" s="64" t="s">
        <v>46</v>
      </c>
      <c r="C37" s="67" t="s">
        <v>439</v>
      </c>
      <c r="D37" s="57" t="str">
        <f>LOOKUP(F37,Лист1!B$8:C$11)</f>
        <v>I</v>
      </c>
      <c r="E37" s="6">
        <v>0.06287037037037037</v>
      </c>
      <c r="F37" s="10">
        <f t="shared" si="0"/>
        <v>0.014259259259259256</v>
      </c>
      <c r="G37" s="24">
        <f t="shared" si="1"/>
        <v>4</v>
      </c>
      <c r="H37" s="13">
        <f>RANK(F37,1:СПО!$F$8:$F$37,1)</f>
        <v>53</v>
      </c>
    </row>
    <row r="38" spans="3:7" ht="15">
      <c r="C38" s="116" t="s">
        <v>26</v>
      </c>
      <c r="D38" s="116"/>
      <c r="E38" s="116"/>
      <c r="F38" s="116"/>
      <c r="G38" s="18">
        <f>SUM(F8:F37)</f>
        <v>0.46593750000000006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16">
    <mergeCell ref="H6:H7"/>
    <mergeCell ref="G6:G7"/>
    <mergeCell ref="A1:G1"/>
    <mergeCell ref="A2:G2"/>
    <mergeCell ref="A3:G3"/>
    <mergeCell ref="A5:B5"/>
    <mergeCell ref="E5:F5"/>
    <mergeCell ref="A42:F42"/>
    <mergeCell ref="A40:F40"/>
    <mergeCell ref="A41:F41"/>
    <mergeCell ref="C38:F38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view="pageBreakPreview" zoomScale="85" zoomScaleNormal="85" zoomScaleSheetLayoutView="85" zoomScalePageLayoutView="0" workbookViewId="0" topLeftCell="A7">
      <selection activeCell="E24" sqref="E24"/>
    </sheetView>
  </sheetViews>
  <sheetFormatPr defaultColWidth="9.00390625" defaultRowHeight="12.75"/>
  <cols>
    <col min="1" max="1" width="6.75390625" style="0" customWidth="1"/>
    <col min="2" max="2" width="8.625" style="72" bestFit="1" customWidth="1"/>
    <col min="3" max="3" width="30.75390625" style="0" customWidth="1"/>
    <col min="4" max="4" width="7.875" style="0" customWidth="1"/>
    <col min="5" max="5" width="16.625" style="0" bestFit="1" customWidth="1"/>
    <col min="6" max="7" width="10.75390625" style="0" bestFit="1" customWidth="1"/>
  </cols>
  <sheetData>
    <row r="1" spans="1:7" ht="15.75">
      <c r="A1" s="118" t="s">
        <v>27</v>
      </c>
      <c r="B1" s="118"/>
      <c r="C1" s="118"/>
      <c r="D1" s="118"/>
      <c r="E1" s="118"/>
      <c r="F1" s="118"/>
      <c r="G1" s="118"/>
    </row>
    <row r="2" spans="1:7" ht="15.75">
      <c r="A2" s="118" t="s">
        <v>24</v>
      </c>
      <c r="B2" s="118"/>
      <c r="C2" s="118"/>
      <c r="D2" s="118"/>
      <c r="E2" s="118"/>
      <c r="F2" s="118"/>
      <c r="G2" s="118"/>
    </row>
    <row r="3" spans="1:9" ht="15">
      <c r="A3" s="42"/>
      <c r="B3" s="73"/>
      <c r="C3" s="119" t="s">
        <v>236</v>
      </c>
      <c r="D3" s="119"/>
      <c r="E3" s="119"/>
      <c r="F3" s="119"/>
      <c r="G3" s="119"/>
      <c r="H3" s="119"/>
      <c r="I3" s="119"/>
    </row>
    <row r="4" spans="1:7" ht="15.75">
      <c r="A4" s="1"/>
      <c r="B4" s="33"/>
      <c r="C4" s="39" t="s">
        <v>25</v>
      </c>
      <c r="D4" s="41">
        <v>10</v>
      </c>
      <c r="E4" s="1"/>
      <c r="F4" s="1"/>
      <c r="G4" s="1"/>
    </row>
    <row r="5" spans="1:7" ht="15" customHeight="1">
      <c r="A5" s="126" t="s">
        <v>1</v>
      </c>
      <c r="B5" s="126"/>
      <c r="C5" s="3">
        <v>9</v>
      </c>
      <c r="D5" s="4"/>
      <c r="E5" s="40" t="s">
        <v>2</v>
      </c>
      <c r="F5" s="40"/>
      <c r="G5" s="5">
        <v>0.05555555555555555</v>
      </c>
    </row>
    <row r="6" spans="1:8" ht="15" customHeight="1">
      <c r="A6" s="20" t="s">
        <v>3</v>
      </c>
      <c r="B6" s="74" t="s">
        <v>4</v>
      </c>
      <c r="C6" s="35" t="s">
        <v>5</v>
      </c>
      <c r="D6" s="36" t="s">
        <v>29</v>
      </c>
      <c r="E6" s="38" t="s">
        <v>6</v>
      </c>
      <c r="F6" s="38"/>
      <c r="G6" s="124" t="s">
        <v>7</v>
      </c>
      <c r="H6" s="124" t="s">
        <v>39</v>
      </c>
    </row>
    <row r="7" spans="1:8" ht="16.5" thickBot="1">
      <c r="A7" s="20"/>
      <c r="B7" s="74"/>
      <c r="C7" s="71"/>
      <c r="D7" s="37"/>
      <c r="E7" s="38" t="s">
        <v>8</v>
      </c>
      <c r="F7" s="22" t="s">
        <v>9</v>
      </c>
      <c r="G7" s="125"/>
      <c r="H7" s="125"/>
    </row>
    <row r="8" spans="1:8" ht="18" thickBot="1" thickTop="1">
      <c r="A8" s="11">
        <v>1</v>
      </c>
      <c r="B8" s="92" t="s">
        <v>116</v>
      </c>
      <c r="C8" s="93" t="s">
        <v>111</v>
      </c>
      <c r="D8" s="57" t="str">
        <f>LOOKUP(F8,Лист1!B$8:C$11)</f>
        <v>I</v>
      </c>
      <c r="E8" s="6">
        <v>0.06975694444444445</v>
      </c>
      <c r="F8" s="10">
        <f>E8-$G$5</f>
        <v>0.014201388888888902</v>
      </c>
      <c r="G8" s="24">
        <f>RANK(F8,$F$8:$F$37,1)</f>
        <v>7</v>
      </c>
      <c r="H8" s="13">
        <f>RANK(F8,1:СПО!$F$8:$F$37,1)</f>
        <v>46</v>
      </c>
    </row>
    <row r="9" spans="1:8" ht="18" thickBot="1" thickTop="1">
      <c r="A9" s="11">
        <v>2</v>
      </c>
      <c r="B9" s="94" t="s">
        <v>45</v>
      </c>
      <c r="C9" s="93" t="s">
        <v>218</v>
      </c>
      <c r="D9" s="57" t="str">
        <f>LOOKUP(F9,Лист1!B$8:C$11)</f>
        <v>II</v>
      </c>
      <c r="E9" s="6">
        <v>0.07065972222222222</v>
      </c>
      <c r="F9" s="10">
        <f aca="true" t="shared" si="0" ref="F9:F37">E9-$G$5</f>
        <v>0.015104166666666669</v>
      </c>
      <c r="G9" s="24">
        <f aca="true" t="shared" si="1" ref="G9:G37">RANK(F9,$F$8:$F$37,1)</f>
        <v>24</v>
      </c>
      <c r="H9" s="13">
        <f>RANK(F9,1:СПО!$F$8:$F$37,1)</f>
        <v>169</v>
      </c>
    </row>
    <row r="10" spans="1:8" ht="18" thickBot="1" thickTop="1">
      <c r="A10" s="11">
        <v>3</v>
      </c>
      <c r="B10" s="94" t="s">
        <v>45</v>
      </c>
      <c r="C10" s="93" t="s">
        <v>219</v>
      </c>
      <c r="D10" s="57" t="str">
        <f>LOOKUP(F10,Лист1!B$8:C$11)</f>
        <v>II</v>
      </c>
      <c r="E10" s="6">
        <v>0.07054398148148149</v>
      </c>
      <c r="F10" s="10">
        <f t="shared" si="0"/>
        <v>0.014988425925925933</v>
      </c>
      <c r="G10" s="24">
        <f t="shared" si="1"/>
        <v>23</v>
      </c>
      <c r="H10" s="13">
        <f>RANK(F10,1:СПО!$F$8:$F$37,1)</f>
        <v>150</v>
      </c>
    </row>
    <row r="11" spans="1:8" ht="18" thickBot="1" thickTop="1">
      <c r="A11" s="11">
        <v>4</v>
      </c>
      <c r="B11" s="94" t="s">
        <v>115</v>
      </c>
      <c r="C11" s="93" t="s">
        <v>220</v>
      </c>
      <c r="D11" s="57" t="str">
        <f>LOOKUP(F11,Лист1!B$8:C$11)</f>
        <v>II</v>
      </c>
      <c r="E11" s="6">
        <v>0.07106481481481482</v>
      </c>
      <c r="F11" s="10">
        <f t="shared" si="0"/>
        <v>0.015509259259259264</v>
      </c>
      <c r="G11" s="24">
        <f t="shared" si="1"/>
        <v>27</v>
      </c>
      <c r="H11" s="13">
        <f>RANK(F11,1:СПО!$F$8:$F$37,1)</f>
        <v>227</v>
      </c>
    </row>
    <row r="12" spans="1:8" ht="18" thickBot="1" thickTop="1">
      <c r="A12" s="11">
        <v>5</v>
      </c>
      <c r="B12" s="94" t="s">
        <v>115</v>
      </c>
      <c r="C12" s="93" t="s">
        <v>103</v>
      </c>
      <c r="D12" s="57" t="str">
        <f>LOOKUP(F12,Лист1!B$8:C$11)</f>
        <v>I</v>
      </c>
      <c r="E12" s="6">
        <v>0.06996527777777778</v>
      </c>
      <c r="F12" s="10">
        <f t="shared" si="0"/>
        <v>0.014409722222222227</v>
      </c>
      <c r="G12" s="24">
        <f t="shared" si="1"/>
        <v>12</v>
      </c>
      <c r="H12" s="13">
        <f>RANK(F12,1:СПО!$F$8:$F$37,1)</f>
        <v>69</v>
      </c>
    </row>
    <row r="13" spans="1:8" ht="18" thickBot="1" thickTop="1">
      <c r="A13" s="11">
        <v>6</v>
      </c>
      <c r="B13" s="94" t="s">
        <v>115</v>
      </c>
      <c r="C13" s="93" t="s">
        <v>221</v>
      </c>
      <c r="D13" s="57" t="str">
        <f>LOOKUP(F13,Лист1!B$8:C$11)</f>
        <v>II</v>
      </c>
      <c r="E13" s="6">
        <v>0.07086805555555555</v>
      </c>
      <c r="F13" s="10">
        <f t="shared" si="0"/>
        <v>0.015312499999999993</v>
      </c>
      <c r="G13" s="24">
        <f t="shared" si="1"/>
        <v>26</v>
      </c>
      <c r="H13" s="13">
        <f>RANK(F13,1:СПО!$F$8:$F$37,1)</f>
        <v>203</v>
      </c>
    </row>
    <row r="14" spans="1:8" ht="18" thickBot="1" thickTop="1">
      <c r="A14" s="11">
        <v>7</v>
      </c>
      <c r="B14" s="94" t="s">
        <v>46</v>
      </c>
      <c r="C14" s="93" t="s">
        <v>222</v>
      </c>
      <c r="D14" s="57" t="str">
        <f>LOOKUP(F14,Лист1!B$8:C$11)</f>
        <v>I</v>
      </c>
      <c r="E14" s="6">
        <v>0.06999999999999999</v>
      </c>
      <c r="F14" s="10">
        <f t="shared" si="0"/>
        <v>0.01444444444444444</v>
      </c>
      <c r="G14" s="24">
        <f t="shared" si="1"/>
        <v>14</v>
      </c>
      <c r="H14" s="13">
        <f>RANK(F14,1:СПО!$F$8:$F$37,1)</f>
        <v>74</v>
      </c>
    </row>
    <row r="15" spans="1:8" ht="18" thickBot="1" thickTop="1">
      <c r="A15" s="11">
        <v>8</v>
      </c>
      <c r="B15" s="94" t="s">
        <v>46</v>
      </c>
      <c r="C15" s="93" t="s">
        <v>102</v>
      </c>
      <c r="D15" s="57" t="str">
        <f>LOOKUP(F15,Лист1!B$8:C$11)</f>
        <v>I</v>
      </c>
      <c r="E15" s="6">
        <v>0.06969907407407407</v>
      </c>
      <c r="F15" s="10">
        <f t="shared" si="0"/>
        <v>0.014143518518518514</v>
      </c>
      <c r="G15" s="24">
        <f t="shared" si="1"/>
        <v>5</v>
      </c>
      <c r="H15" s="13">
        <f>RANK(F15,1:СПО!$F$8:$F$37,1)</f>
        <v>39</v>
      </c>
    </row>
    <row r="16" spans="1:8" ht="18" thickBot="1" thickTop="1">
      <c r="A16" s="11">
        <v>9</v>
      </c>
      <c r="B16" s="94" t="s">
        <v>46</v>
      </c>
      <c r="C16" s="93" t="s">
        <v>224</v>
      </c>
      <c r="D16" s="57" t="str">
        <f>LOOKUP(F16,Лист1!B$8:C$11)</f>
        <v>I</v>
      </c>
      <c r="E16" s="6">
        <v>0.06961805555555556</v>
      </c>
      <c r="F16" s="10">
        <f t="shared" si="0"/>
        <v>0.014062500000000006</v>
      </c>
      <c r="G16" s="24">
        <f t="shared" si="1"/>
        <v>3</v>
      </c>
      <c r="H16" s="13">
        <f>RANK(F16,1:СПО!$F$8:$F$37,1)</f>
        <v>37</v>
      </c>
    </row>
    <row r="17" spans="1:8" ht="18" thickBot="1" thickTop="1">
      <c r="A17" s="11">
        <v>10</v>
      </c>
      <c r="B17" s="94" t="s">
        <v>46</v>
      </c>
      <c r="C17" s="93" t="s">
        <v>225</v>
      </c>
      <c r="D17" s="57" t="str">
        <f>LOOKUP(F17,Лист1!B$8:C$11)</f>
        <v>III</v>
      </c>
      <c r="E17" s="6">
        <v>0.07135416666666666</v>
      </c>
      <c r="F17" s="10">
        <f t="shared" si="0"/>
        <v>0.01579861111111111</v>
      </c>
      <c r="G17" s="24">
        <f t="shared" si="1"/>
        <v>30</v>
      </c>
      <c r="H17" s="13">
        <f>RANK(F17,1:СПО!$F$8:$F$37,1)</f>
        <v>272</v>
      </c>
    </row>
    <row r="18" spans="1:8" ht="18" thickBot="1" thickTop="1">
      <c r="A18" s="11">
        <v>11</v>
      </c>
      <c r="B18" s="94" t="s">
        <v>46</v>
      </c>
      <c r="C18" s="93" t="s">
        <v>112</v>
      </c>
      <c r="D18" s="57" t="str">
        <f>LOOKUP(F18,Лист1!B$8:C$11)</f>
        <v>I</v>
      </c>
      <c r="E18" s="6">
        <v>0.06980324074074074</v>
      </c>
      <c r="F18" s="10">
        <f t="shared" si="0"/>
        <v>0.014247685185185183</v>
      </c>
      <c r="G18" s="24">
        <f t="shared" si="1"/>
        <v>9</v>
      </c>
      <c r="H18" s="13">
        <f>RANK(F18,1:СПО!$F$8:$F$37,1)</f>
        <v>52</v>
      </c>
    </row>
    <row r="19" spans="1:8" ht="18" thickBot="1" thickTop="1">
      <c r="A19" s="11">
        <v>12</v>
      </c>
      <c r="B19" s="94" t="s">
        <v>46</v>
      </c>
      <c r="C19" s="93" t="s">
        <v>226</v>
      </c>
      <c r="D19" s="57" t="str">
        <f>LOOKUP(F19,Лист1!B$8:C$11)</f>
        <v>I</v>
      </c>
      <c r="E19" s="6">
        <v>0.07025462962962963</v>
      </c>
      <c r="F19" s="10">
        <f t="shared" si="0"/>
        <v>0.014699074074074073</v>
      </c>
      <c r="G19" s="24">
        <f t="shared" si="1"/>
        <v>17</v>
      </c>
      <c r="H19" s="13">
        <f>RANK(F19,1:СПО!$F$8:$F$37,1)</f>
        <v>103</v>
      </c>
    </row>
    <row r="20" spans="1:8" ht="18" thickBot="1" thickTop="1">
      <c r="A20" s="12">
        <v>13</v>
      </c>
      <c r="B20" s="94" t="s">
        <v>46</v>
      </c>
      <c r="C20" s="93" t="s">
        <v>223</v>
      </c>
      <c r="D20" s="57" t="str">
        <f>LOOKUP(F20,Лист1!B$8:C$11)</f>
        <v>III</v>
      </c>
      <c r="E20" s="6">
        <v>0.07129629629629629</v>
      </c>
      <c r="F20" s="10">
        <f t="shared" si="0"/>
        <v>0.015740740740740736</v>
      </c>
      <c r="G20" s="24">
        <f t="shared" si="1"/>
        <v>29</v>
      </c>
      <c r="H20" s="13">
        <f>RANK(F20,1:СПО!$F$8:$F$37,1)</f>
        <v>262</v>
      </c>
    </row>
    <row r="21" spans="1:8" ht="18" thickBot="1" thickTop="1">
      <c r="A21" s="12">
        <v>14</v>
      </c>
      <c r="B21" s="94" t="s">
        <v>46</v>
      </c>
      <c r="C21" s="93" t="s">
        <v>227</v>
      </c>
      <c r="D21" s="57" t="str">
        <f>LOOKUP(F21,Лист1!B$8:C$11)</f>
        <v>I</v>
      </c>
      <c r="E21" s="6">
        <v>0.0703125</v>
      </c>
      <c r="F21" s="10">
        <f t="shared" si="0"/>
        <v>0.014756944444444448</v>
      </c>
      <c r="G21" s="24">
        <f t="shared" si="1"/>
        <v>19</v>
      </c>
      <c r="H21" s="13">
        <f>RANK(F21,1:СПО!$F$8:$F$37,1)</f>
        <v>118</v>
      </c>
    </row>
    <row r="22" spans="1:8" ht="18" thickBot="1" thickTop="1">
      <c r="A22" s="11">
        <v>15</v>
      </c>
      <c r="B22" s="94" t="s">
        <v>46</v>
      </c>
      <c r="C22" s="93" t="s">
        <v>228</v>
      </c>
      <c r="D22" s="57" t="str">
        <f>LOOKUP(F22,Лист1!B$8:C$11)</f>
        <v>III</v>
      </c>
      <c r="E22" s="6">
        <v>0.07118055555555557</v>
      </c>
      <c r="F22" s="10">
        <f t="shared" si="0"/>
        <v>0.015625000000000014</v>
      </c>
      <c r="G22" s="24">
        <f t="shared" si="1"/>
        <v>28</v>
      </c>
      <c r="H22" s="13">
        <f>RANK(F22,1:СПО!$F$8:$F$37,1)</f>
        <v>242</v>
      </c>
    </row>
    <row r="23" spans="1:8" ht="18" thickBot="1" thickTop="1">
      <c r="A23" s="11">
        <v>16</v>
      </c>
      <c r="B23" s="94" t="s">
        <v>46</v>
      </c>
      <c r="C23" s="93" t="s">
        <v>104</v>
      </c>
      <c r="D23" s="57" t="str">
        <f>LOOKUP(F23,Лист1!B$8:C$11)</f>
        <v>I</v>
      </c>
      <c r="E23" s="6">
        <v>0.07032407407407408</v>
      </c>
      <c r="F23" s="10">
        <f t="shared" si="0"/>
        <v>0.014768518518518528</v>
      </c>
      <c r="G23" s="24">
        <f t="shared" si="1"/>
        <v>20</v>
      </c>
      <c r="H23" s="13">
        <f>RANK(F23,1:СПО!$F$8:$F$37,1)</f>
        <v>119</v>
      </c>
    </row>
    <row r="24" spans="1:8" ht="18" thickBot="1" thickTop="1">
      <c r="A24" s="11">
        <v>17</v>
      </c>
      <c r="B24" s="94" t="s">
        <v>46</v>
      </c>
      <c r="C24" s="93" t="s">
        <v>113</v>
      </c>
      <c r="D24" s="57" t="str">
        <f>LOOKUP(F24,Лист1!B$8:C$11)</f>
        <v>I</v>
      </c>
      <c r="E24" s="6">
        <v>0.06952546296296297</v>
      </c>
      <c r="F24" s="10">
        <f t="shared" si="0"/>
        <v>0.013969907407407417</v>
      </c>
      <c r="G24" s="24">
        <f t="shared" si="1"/>
        <v>2</v>
      </c>
      <c r="H24" s="13">
        <f>RANK(F24,1:СПО!$F$8:$F$37,1)</f>
        <v>33</v>
      </c>
    </row>
    <row r="25" spans="1:8" ht="18" thickBot="1" thickTop="1">
      <c r="A25" s="11">
        <v>18</v>
      </c>
      <c r="B25" s="94" t="s">
        <v>46</v>
      </c>
      <c r="C25" s="93" t="s">
        <v>105</v>
      </c>
      <c r="D25" s="57" t="str">
        <f>LOOKUP(F25,Лист1!B$8:C$11)</f>
        <v>I</v>
      </c>
      <c r="E25" s="6">
        <v>0.06997685185185186</v>
      </c>
      <c r="F25" s="10">
        <f t="shared" si="0"/>
        <v>0.014421296296296307</v>
      </c>
      <c r="G25" s="24">
        <f t="shared" si="1"/>
        <v>13</v>
      </c>
      <c r="H25" s="13">
        <f>RANK(F25,1:СПО!$F$8:$F$37,1)</f>
        <v>71</v>
      </c>
    </row>
    <row r="26" spans="1:8" ht="18" thickBot="1" thickTop="1">
      <c r="A26" s="11">
        <v>19</v>
      </c>
      <c r="B26" s="94" t="s">
        <v>46</v>
      </c>
      <c r="C26" s="93" t="s">
        <v>229</v>
      </c>
      <c r="D26" s="57" t="str">
        <f>LOOKUP(F26,Лист1!B$8:C$11)</f>
        <v>I</v>
      </c>
      <c r="E26" s="6">
        <v>0.07008101851851851</v>
      </c>
      <c r="F26" s="10">
        <f t="shared" si="0"/>
        <v>0.014525462962962962</v>
      </c>
      <c r="G26" s="24">
        <f t="shared" si="1"/>
        <v>15</v>
      </c>
      <c r="H26" s="13">
        <f>RANK(F26,1:СПО!$F$8:$F$37,1)</f>
        <v>82</v>
      </c>
    </row>
    <row r="27" spans="1:8" ht="18" thickBot="1" thickTop="1">
      <c r="A27" s="11">
        <v>20</v>
      </c>
      <c r="B27" s="94" t="s">
        <v>46</v>
      </c>
      <c r="C27" s="95" t="s">
        <v>230</v>
      </c>
      <c r="D27" s="57" t="str">
        <f>LOOKUP(F27,Лист1!B$8:C$11)</f>
        <v>I</v>
      </c>
      <c r="E27" s="6">
        <v>0.06993055555555555</v>
      </c>
      <c r="F27" s="10">
        <f t="shared" si="0"/>
        <v>0.014374999999999999</v>
      </c>
      <c r="G27" s="24">
        <f t="shared" si="1"/>
        <v>10</v>
      </c>
      <c r="H27" s="13">
        <f>RANK(F27,1:СПО!$F$8:$F$37,1)</f>
        <v>63</v>
      </c>
    </row>
    <row r="28" spans="1:8" ht="18" thickBot="1" thickTop="1">
      <c r="A28" s="12">
        <v>21</v>
      </c>
      <c r="B28" s="94" t="s">
        <v>46</v>
      </c>
      <c r="C28" s="93" t="s">
        <v>106</v>
      </c>
      <c r="D28" s="57" t="str">
        <f>LOOKUP(F28,Лист1!B$8:C$11)</f>
        <v>I</v>
      </c>
      <c r="E28" s="6">
        <v>0.06994212962962963</v>
      </c>
      <c r="F28" s="10">
        <f t="shared" si="0"/>
        <v>0.01438657407407408</v>
      </c>
      <c r="G28" s="24">
        <f t="shared" si="1"/>
        <v>11</v>
      </c>
      <c r="H28" s="13">
        <f>RANK(F28,1:СПО!$F$8:$F$37,1)</f>
        <v>65</v>
      </c>
    </row>
    <row r="29" spans="1:8" ht="18" thickBot="1" thickTop="1">
      <c r="A29" s="12">
        <v>22</v>
      </c>
      <c r="B29" s="94" t="s">
        <v>46</v>
      </c>
      <c r="C29" s="95" t="s">
        <v>107</v>
      </c>
      <c r="D29" s="57" t="str">
        <f>LOOKUP(F29,Лист1!B$8:C$11)</f>
        <v>I</v>
      </c>
      <c r="E29" s="6">
        <v>0.06979166666666667</v>
      </c>
      <c r="F29" s="10">
        <f t="shared" si="0"/>
        <v>0.014236111111111116</v>
      </c>
      <c r="G29" s="24">
        <f t="shared" si="1"/>
        <v>8</v>
      </c>
      <c r="H29" s="13">
        <f>RANK(F29,1:СПО!$F$8:$F$37,1)</f>
        <v>50</v>
      </c>
    </row>
    <row r="30" spans="1:8" ht="18" thickBot="1" thickTop="1">
      <c r="A30" s="12">
        <v>23</v>
      </c>
      <c r="B30" s="94" t="s">
        <v>46</v>
      </c>
      <c r="C30" s="93" t="s">
        <v>108</v>
      </c>
      <c r="D30" s="57" t="str">
        <f>LOOKUP(F30,Лист1!B$8:C$11)</f>
        <v>I</v>
      </c>
      <c r="E30" s="6">
        <v>0.07028935185185185</v>
      </c>
      <c r="F30" s="10">
        <f t="shared" si="0"/>
        <v>0.0147337962962963</v>
      </c>
      <c r="G30" s="24">
        <f t="shared" si="1"/>
        <v>18</v>
      </c>
      <c r="H30" s="13">
        <f>RANK(F30,1:СПО!$F$8:$F$37,1)</f>
        <v>111</v>
      </c>
    </row>
    <row r="31" spans="1:8" ht="18" thickBot="1" thickTop="1">
      <c r="A31" s="12">
        <v>24</v>
      </c>
      <c r="B31" s="94" t="s">
        <v>46</v>
      </c>
      <c r="C31" s="93" t="s">
        <v>109</v>
      </c>
      <c r="D31" s="57" t="str">
        <f>LOOKUP(F31,Лист1!B$8:C$11)</f>
        <v>I</v>
      </c>
      <c r="E31" s="6">
        <v>0.06891203703703704</v>
      </c>
      <c r="F31" s="10">
        <f t="shared" si="0"/>
        <v>0.013356481481481483</v>
      </c>
      <c r="G31" s="24">
        <f t="shared" si="1"/>
        <v>1</v>
      </c>
      <c r="H31" s="13">
        <f>RANK(F31,1:СПО!$F$8:$F$37,1)</f>
        <v>10</v>
      </c>
    </row>
    <row r="32" spans="1:8" ht="18" thickBot="1" thickTop="1">
      <c r="A32" s="12">
        <v>25</v>
      </c>
      <c r="B32" s="94" t="s">
        <v>46</v>
      </c>
      <c r="C32" s="93" t="s">
        <v>114</v>
      </c>
      <c r="D32" s="57" t="str">
        <f>LOOKUP(F32,Лист1!B$8:C$11)</f>
        <v>I</v>
      </c>
      <c r="E32" s="6">
        <v>0.06974537037037037</v>
      </c>
      <c r="F32" s="10">
        <f t="shared" si="0"/>
        <v>0.014189814814814822</v>
      </c>
      <c r="G32" s="24">
        <f t="shared" si="1"/>
        <v>6</v>
      </c>
      <c r="H32" s="13">
        <f>RANK(F32,1:СПО!$F$8:$F$37,1)</f>
        <v>44</v>
      </c>
    </row>
    <row r="33" spans="1:8" ht="18" thickBot="1" thickTop="1">
      <c r="A33" s="12">
        <v>26</v>
      </c>
      <c r="B33" s="94" t="s">
        <v>46</v>
      </c>
      <c r="C33" s="93" t="s">
        <v>110</v>
      </c>
      <c r="D33" s="57" t="str">
        <f>LOOKUP(F33,Лист1!B$8:C$11)</f>
        <v>I</v>
      </c>
      <c r="E33" s="6">
        <v>0.07042824074074074</v>
      </c>
      <c r="F33" s="10">
        <f t="shared" si="0"/>
        <v>0.014872685185185183</v>
      </c>
      <c r="G33" s="24">
        <f t="shared" si="1"/>
        <v>21</v>
      </c>
      <c r="H33" s="13">
        <f>RANK(F33,1:СПО!$F$8:$F$37,1)</f>
        <v>131</v>
      </c>
    </row>
    <row r="34" spans="1:8" ht="18" thickBot="1" thickTop="1">
      <c r="A34" s="12">
        <v>27</v>
      </c>
      <c r="B34" s="94" t="s">
        <v>46</v>
      </c>
      <c r="C34" s="93" t="s">
        <v>231</v>
      </c>
      <c r="D34" s="57" t="str">
        <f>LOOKUP(F34,Лист1!B$8:C$11)</f>
        <v>II</v>
      </c>
      <c r="E34" s="6">
        <v>0.07048611111111111</v>
      </c>
      <c r="F34" s="10">
        <f t="shared" si="0"/>
        <v>0.014930555555555558</v>
      </c>
      <c r="G34" s="24">
        <f t="shared" si="1"/>
        <v>22</v>
      </c>
      <c r="H34" s="13">
        <f>RANK(F34,1:СПО!$F$8:$F$37,1)</f>
        <v>137</v>
      </c>
    </row>
    <row r="35" spans="1:8" ht="18" thickBot="1" thickTop="1">
      <c r="A35" s="12">
        <v>28</v>
      </c>
      <c r="B35" s="94" t="s">
        <v>46</v>
      </c>
      <c r="C35" s="93" t="s">
        <v>232</v>
      </c>
      <c r="D35" s="57" t="str">
        <f>LOOKUP(F35,Лист1!B$8:C$11)</f>
        <v>II</v>
      </c>
      <c r="E35" s="6">
        <v>0.07065972222222222</v>
      </c>
      <c r="F35" s="10">
        <f t="shared" si="0"/>
        <v>0.015104166666666669</v>
      </c>
      <c r="G35" s="24">
        <f t="shared" si="1"/>
        <v>24</v>
      </c>
      <c r="H35" s="13">
        <f>RANK(F35,1:СПО!$F$8:$F$37,1)</f>
        <v>169</v>
      </c>
    </row>
    <row r="36" spans="1:8" ht="18" thickBot="1" thickTop="1">
      <c r="A36" s="12">
        <v>29</v>
      </c>
      <c r="B36" s="94" t="s">
        <v>46</v>
      </c>
      <c r="C36" s="93" t="s">
        <v>233</v>
      </c>
      <c r="D36" s="57" t="str">
        <f>LOOKUP(F36,Лист1!B$8:C$11)</f>
        <v>I</v>
      </c>
      <c r="E36" s="6">
        <v>0.0696875</v>
      </c>
      <c r="F36" s="10">
        <f t="shared" si="0"/>
        <v>0.014131944444444447</v>
      </c>
      <c r="G36" s="24">
        <f t="shared" si="1"/>
        <v>4</v>
      </c>
      <c r="H36" s="13">
        <f>RANK(F36,1:СПО!$F$8:$F$37,1)</f>
        <v>38</v>
      </c>
    </row>
    <row r="37" spans="1:8" ht="18" thickBot="1" thickTop="1">
      <c r="A37" s="12">
        <v>30</v>
      </c>
      <c r="B37" s="94" t="s">
        <v>46</v>
      </c>
      <c r="C37" s="93" t="s">
        <v>234</v>
      </c>
      <c r="D37" s="57" t="str">
        <f>LOOKUP(F37,Лист1!B$8:C$11)</f>
        <v>I</v>
      </c>
      <c r="E37" s="6">
        <v>0.07011574074074074</v>
      </c>
      <c r="F37" s="10">
        <f t="shared" si="0"/>
        <v>0.01456018518518519</v>
      </c>
      <c r="G37" s="24">
        <f t="shared" si="1"/>
        <v>16</v>
      </c>
      <c r="H37" s="13">
        <f>RANK(F37,1:СПО!$F$8:$F$37,1)</f>
        <v>86</v>
      </c>
    </row>
    <row r="38" spans="3:7" ht="15">
      <c r="C38" s="7" t="s">
        <v>26</v>
      </c>
      <c r="D38" s="7"/>
      <c r="E38" s="7"/>
      <c r="F38" s="7"/>
      <c r="G38" s="32">
        <f>SUM(F8:F37)</f>
        <v>0.4396064814814815</v>
      </c>
    </row>
    <row r="40" spans="1:6" ht="12.75">
      <c r="A40" s="111" t="s">
        <v>34</v>
      </c>
      <c r="B40" s="111"/>
      <c r="C40" s="111"/>
      <c r="D40" s="111"/>
      <c r="E40" s="111"/>
      <c r="F40" s="111"/>
    </row>
    <row r="41" spans="1:6" ht="12.75">
      <c r="A41" s="111" t="s">
        <v>33</v>
      </c>
      <c r="B41" s="111"/>
      <c r="C41" s="111"/>
      <c r="D41" s="111"/>
      <c r="E41" s="111"/>
      <c r="F41" s="111"/>
    </row>
    <row r="42" spans="1:6" ht="12.75">
      <c r="A42" s="111" t="s">
        <v>35</v>
      </c>
      <c r="B42" s="111"/>
      <c r="C42" s="111"/>
      <c r="D42" s="111"/>
      <c r="E42" s="111"/>
      <c r="F42" s="111"/>
    </row>
  </sheetData>
  <sheetProtection/>
  <mergeCells count="9">
    <mergeCell ref="H6:H7"/>
    <mergeCell ref="A42:F42"/>
    <mergeCell ref="A41:F41"/>
    <mergeCell ref="A1:G1"/>
    <mergeCell ref="A2:G2"/>
    <mergeCell ref="A40:F40"/>
    <mergeCell ref="A5:B5"/>
    <mergeCell ref="G6:G7"/>
    <mergeCell ref="C3:I3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Работа</cp:lastModifiedBy>
  <cp:lastPrinted>2017-04-09T04:16:28Z</cp:lastPrinted>
  <dcterms:created xsi:type="dcterms:W3CDTF">2009-04-21T16:05:07Z</dcterms:created>
  <dcterms:modified xsi:type="dcterms:W3CDTF">2017-04-10T05:30:09Z</dcterms:modified>
  <cp:category/>
  <cp:version/>
  <cp:contentType/>
  <cp:contentStatus/>
</cp:coreProperties>
</file>